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616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БЮДЖЕТА'!$A$13:$G$492</definedName>
    <definedName name="_xlnm.Print_Titles" localSheetId="1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<sst xmlns="http://schemas.openxmlformats.org/spreadsheetml/2006/main" count="1948" uniqueCount="409">
  <si>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</si>
  <si>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</si>
  <si>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</si>
  <si>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</si>
  <si>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</si>
  <si>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</si>
  <si>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</si>
  <si>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</si>
  <si>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</si>
  <si>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</si>
  <si>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</si>
  <si>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</si>
  <si>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</si>
  <si>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</si>
  <si>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</si>
  <si>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</si>
  <si>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</si>
  <si>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</si>
  <si>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</si>
  <si>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</si>
  <si>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</si>
  <si>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</si>
  <si>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</si>
  <si>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</si>
  <si>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</si>
  <si>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</si>
  <si>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</si>
  <si>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</si>
  <si>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</si>
  <si>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</si>
  <si>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</si>
  <si>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</si>
  <si>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</si>
  <si>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</si>
  <si>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</si>
  <si>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</si>
  <si>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</si>
  <si>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</si>
  <si>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</si>
  <si>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</si>
  <si>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</si>
  <si>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</si>
  <si>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</si>
  <si>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</si>
  <si>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</si>
  <si>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</si>
  <si>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</si>
  <si>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</si>
  <si>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</si>
  <si>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</si>
  <si>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</si>
  <si>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</si>
  <si>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</si>
  <si>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</si>
  <si>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</si>
  <si>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</si>
  <si>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</si>
  <si>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</si>
  <si>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</si>
  <si>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</si>
  <si>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</si>
  <si>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</si>
  <si>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</si>
  <si>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</si>
  <si>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</si>
  <si>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</si>
  <si>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</si>
  <si>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</si>
  <si>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</si>
  <si>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</si>
  <si>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</si>
  <si>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</si>
  <si>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</si>
  <si>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</si>
  <si>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</si>
  <si>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</si>
  <si>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</si>
  <si>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</si>
  <si>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</si>
  <si>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</si>
  <si>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</si>
  <si>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</si>
  <si>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</si>
  <si>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</si>
  <si>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</si>
  <si>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</si>
  <si>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</si>
  <si>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</si>
  <si>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</si>
  <si>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</si>
  <si>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</si>
  <si>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</si>
  <si>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</si>
  <si>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</si>
  <si>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</si>
  <si>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</si>
  <si>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</si>
  <si>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</si>
  <si>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</si>
  <si>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</si>
  <si>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</si>
  <si>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</si>
  <si>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</si>
  <si>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</si>
  <si>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</si>
  <si>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</si>
  <si>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</si>
  <si>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</si>
  <si>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</si>
  <si>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</si>
  <si>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</si>
  <si>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</si>
  <si>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</si>
  <si>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</si>
  <si>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</si>
  <si>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</si>
  <si>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</si>
  <si>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</si>
  <si>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</si>
  <si>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</si>
  <si>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</si>
  <si>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</si>
  <si>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</si>
  <si>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</si>
  <si>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</si>
  <si>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</si>
  <si>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</si>
  <si>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</si>
  <si>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</si>
  <si>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</si>
  <si>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</si>
  <si>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</si>
  <si>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</si>
  <si>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</si>
  <si>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</si>
  <si>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</si>
  <si>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</si>
  <si>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</si>
  <si>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</si>
  <si>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</si>
  <si>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</si>
  <si>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</si>
  <si>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</si>
  <si>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</si>
  <si>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</si>
  <si>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</si>
  <si>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</si>
  <si>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</si>
  <si>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</si>
  <si>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</si>
  <si>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</si>
  <si>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</si>
  <si>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</si>
  <si>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</si>
  <si>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</si>
  <si>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</si>
  <si>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</si>
  <si>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</si>
  <si>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</si>
  <si>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</si>
  <si>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</si>
  <si>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</si>
  <si>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</si>
  <si>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</si>
  <si>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</si>
  <si>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</si>
  <si>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</si>
  <si>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</si>
  <si>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</si>
  <si>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</si>
  <si>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</si>
  <si>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</si>
  <si>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</si>
  <si>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</si>
  <si>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</si>
  <si>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</si>
  <si>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</si>
  <si>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</si>
  <si>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</si>
  <si>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</si>
  <si>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</si>
  <si>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</si>
  <si>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</si>
  <si>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</si>
  <si>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</si>
  <si>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</si>
  <si>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</si>
  <si>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</si>
  <si>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</si>
  <si>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</si>
  <si>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</si>
  <si>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</si>
  <si>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</si>
  <si>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</si>
  <si>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</si>
  <si>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</si>
  <si>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</si>
  <si>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</si>
  <si>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</si>
  <si>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</si>
  <si>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</si>
  <si>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</si>
  <si>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</si>
  <si>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</si>
  <si>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</si>
  <si>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</si>
  <si>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</si>
  <si>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</si>
  <si>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</si>
  <si>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</si>
  <si>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</si>
  <si>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</si>
  <si>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</si>
  <si>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</si>
  <si>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</si>
  <si>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</si>
  <si>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</si>
  <si>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</si>
  <si>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</si>
  <si>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</si>
  <si>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</si>
  <si>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</si>
  <si>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</si>
  <si>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</si>
  <si>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</si>
  <si>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</si>
  <si>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</si>
  <si>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</si>
  <si>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</si>
  <si>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</si>
  <si>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</si>
  <si>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</si>
  <si>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</si>
  <si>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</si>
  <si>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</si>
  <si>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</si>
  <si>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</si>
  <si>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</si>
  <si>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</si>
  <si>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</si>
  <si>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</si>
  <si>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</si>
  <si>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</si>
  <si>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</si>
  <si>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</si>
  <si>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</si>
  <si>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</si>
  <si>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</si>
  <si>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</si>
  <si>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</si>
  <si>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</si>
  <si>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</si>
  <si>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</si>
  <si>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</si>
  <si>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</si>
  <si>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</si>
  <si>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</si>
  <si>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</si>
  <si>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</si>
  <si>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</si>
  <si>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</si>
  <si>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</si>
  <si>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</si>
  <si>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</si>
  <si>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</si>
  <si>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</si>
  <si>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</si>
  <si>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</si>
  <si>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</si>
  <si>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</si>
  <si>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</si>
  <si>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</si>
  <si>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</si>
  <si>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</si>
  <si>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</si>
  <si>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</si>
  <si>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</si>
  <si>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</si>
  <si>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</si>
  <si>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</si>
  <si>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</si>
  <si>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</si>
  <si>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</si>
  <si>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</si>
  <si>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</si>
  <si>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</si>
  <si>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</si>
  <si>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</si>
  <si>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</si>
  <si>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</si>
  <si>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</si>
  <si>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</si>
  <si>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</si>
  <si>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</si>
  <si>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</si>
  <si>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</si>
  <si>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</si>
  <si>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</si>
  <si>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</si>
  <si>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</si>
  <si>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</si>
  <si>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</si>
  <si>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</si>
  <si>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</si>
  <si>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</si>
  <si>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9990003400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</si>
  <si>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</si>
  <si>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</si>
  <si>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</si>
  <si>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</si>
  <si>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</si>
  <si>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</si>
  <si>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</si>
  <si>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</si>
  <si>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</si>
  <si>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</si>
  <si>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</si>
  <si>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</si>
  <si>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</si>
  <si>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</si>
  <si>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</si>
  <si>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</si>
  <si>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</si>
  <si>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</si>
  <si>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</si>
  <si>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</si>
  <si>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</si>
  <si>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</si>
  <si>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</si>
  <si>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</si>
  <si>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</si>
  <si>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</si>
  <si>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</si>
  <si>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</si>
  <si>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</si>
  <si>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0100000640</t>
  </si>
  <si>
    <t>0900000000</t>
  </si>
  <si>
    <t>0900000640</t>
  </si>
  <si>
    <t>0500000000</t>
  </si>
  <si>
    <t>0500000600</t>
  </si>
  <si>
    <t>1500000000</t>
  </si>
  <si>
    <t>1500000600</t>
  </si>
  <si>
    <t>1500000620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</si>
  <si>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</si>
  <si>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</si>
  <si>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</si>
  <si>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</si>
  <si>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</si>
  <si>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</si>
  <si>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</si>
  <si>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</si>
  <si>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</si>
  <si>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</si>
  <si>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</si>
  <si>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</si>
  <si>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</si>
  <si>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</si>
  <si>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</si>
  <si>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</si>
  <si>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</si>
  <si>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</si>
  <si>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</si>
  <si>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</si>
  <si>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</si>
  <si>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</si>
  <si>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</si>
  <si>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</si>
  <si>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</si>
  <si>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</si>
  <si>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</si>
  <si>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</si>
  <si>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</si>
  <si>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</si>
  <si>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</si>
  <si>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</si>
  <si>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</si>
  <si>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</si>
  <si>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</si>
  <si>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</si>
  <si>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</si>
  <si>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</si>
  <si>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</si>
  <si>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</si>
  <si>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</si>
  <si>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</si>
  <si>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районного бюджета на 2017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</si>
  <si>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</si>
  <si>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</si>
  <si>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</si>
  <si>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</si>
  <si>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</si>
  <si>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</si>
  <si>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</si>
  <si>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</si>
  <si>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</si>
  <si>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МП"Развитие малоэтажного жилищного строительства на территории Михайловского муниципального района на 2016-2018 годы"</t>
  </si>
  <si>
    <t>"Приложение 12 к решению Думы</t>
  </si>
  <si>
    <t>№ 146  от 13.12.2016 г."</t>
  </si>
  <si>
    <t>0500001610</t>
  </si>
  <si>
    <t>Мероприятия районных бюджетных муниципальных учреждений по созданию доступной среды для инвалидов</t>
  </si>
  <si>
    <t>МДС"Доступная среда для инвалидов Михайловского муницпального района на 2016-2018 годы "</t>
  </si>
  <si>
    <t>03100R5200</t>
  </si>
  <si>
    <t>Строительство (реконструкция) зданий муниципальных общеобразовательных организаций</t>
  </si>
  <si>
    <t>Приложение 7 к решению Думы</t>
  </si>
  <si>
    <t>08000L0645</t>
  </si>
  <si>
    <t>812</t>
  </si>
  <si>
    <t>08000R0645</t>
  </si>
  <si>
    <t>22000S2070</t>
  </si>
  <si>
    <t>района № 162  от 21.02.2017г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</si>
</sst>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68" fontId="10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7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0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7" fillId="37" borderId="10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wrapText="1" shrinkToFit="1"/>
    </xf>
    <xf numFmtId="170" fontId="10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7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7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00"/>
  <sheetViews>
    <sheetView showGridLines="0" tabSelected="1" zoomScale="85" zoomScaleNormal="85" zoomScalePageLayoutView="0" workbookViewId="0" topLeftCell="A16">
      <selection activeCell="B5" sqref="B5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7" ht="15.75">
      <c r="B2" s="166" t="s">
        <v>403</v>
      </c>
      <c r="C2" s="166"/>
      <c r="D2" s="166"/>
      <c r="E2" s="166"/>
      <c r="F2" s="166"/>
      <c r="G2" s="17"/>
    </row>
    <row r="3" spans="2:7" ht="15.75">
      <c r="B3" s="166" t="s">
        <v>262</v>
      </c>
      <c r="C3" s="166"/>
      <c r="D3" s="166"/>
      <c r="E3" s="166"/>
      <c r="F3" s="166"/>
      <c r="G3" s="17"/>
    </row>
    <row r="4" spans="2:7" ht="15.75">
      <c r="B4" s="166" t="s">
        <v>408</v>
      </c>
      <c r="C4" s="166"/>
      <c r="D4" s="166"/>
      <c r="E4" s="166"/>
      <c r="F4" s="166"/>
      <c r="G4" s="17"/>
    </row>
    <row r="6" spans="2:23" ht="15.75">
      <c r="B6" s="166" t="s">
        <v>396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</row>
    <row r="7" spans="2:23" ht="18.75" customHeight="1">
      <c r="B7" s="167" t="s">
        <v>262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</row>
    <row r="8" spans="2:22" ht="15.75">
      <c r="B8" s="2" t="s">
        <v>263</v>
      </c>
      <c r="C8" s="166" t="s">
        <v>397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</row>
    <row r="10" spans="1:25" ht="30.75" customHeight="1">
      <c r="A10" s="165" t="s">
        <v>90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X10" s="2"/>
      <c r="Y10" s="2"/>
    </row>
    <row r="11" spans="1:25" ht="57" customHeight="1">
      <c r="A11" s="164" t="s">
        <v>385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X11" s="2"/>
      <c r="Y11" s="2"/>
    </row>
    <row r="12" spans="1:25" ht="16.5" thickBot="1">
      <c r="A12" s="49"/>
      <c r="B12" s="49"/>
      <c r="C12" s="49"/>
      <c r="D12" s="49"/>
      <c r="E12" s="49"/>
      <c r="F12" s="49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Y12" s="57" t="s">
        <v>84</v>
      </c>
    </row>
    <row r="13" spans="1:25" ht="48" thickBot="1">
      <c r="A13" s="36" t="s">
        <v>0</v>
      </c>
      <c r="B13" s="36" t="s">
        <v>59</v>
      </c>
      <c r="C13" s="36" t="s">
        <v>1</v>
      </c>
      <c r="D13" s="36" t="s">
        <v>2</v>
      </c>
      <c r="E13" s="36" t="s">
        <v>3</v>
      </c>
      <c r="F13" s="37" t="s">
        <v>4</v>
      </c>
      <c r="G13" s="36" t="s">
        <v>23</v>
      </c>
      <c r="H13" s="23" t="s">
        <v>23</v>
      </c>
      <c r="I13" s="4" t="s">
        <v>23</v>
      </c>
      <c r="J13" s="4" t="s">
        <v>23</v>
      </c>
      <c r="K13" s="4" t="s">
        <v>23</v>
      </c>
      <c r="L13" s="4" t="s">
        <v>23</v>
      </c>
      <c r="M13" s="4" t="s">
        <v>23</v>
      </c>
      <c r="N13" s="4" t="s">
        <v>23</v>
      </c>
      <c r="O13" s="4" t="s">
        <v>23</v>
      </c>
      <c r="P13" s="4" t="s">
        <v>23</v>
      </c>
      <c r="Q13" s="4" t="s">
        <v>23</v>
      </c>
      <c r="R13" s="4" t="s">
        <v>23</v>
      </c>
      <c r="S13" s="4" t="s">
        <v>23</v>
      </c>
      <c r="T13" s="4" t="s">
        <v>23</v>
      </c>
      <c r="U13" s="4" t="s">
        <v>23</v>
      </c>
      <c r="V13" s="4" t="s">
        <v>23</v>
      </c>
      <c r="W13" s="41" t="s">
        <v>23</v>
      </c>
      <c r="X13" s="58" t="s">
        <v>86</v>
      </c>
      <c r="Y13" s="47" t="s">
        <v>85</v>
      </c>
    </row>
    <row r="14" spans="1:25" ht="29.25" thickBot="1">
      <c r="A14" s="103" t="s">
        <v>60</v>
      </c>
      <c r="B14" s="104">
        <v>951</v>
      </c>
      <c r="C14" s="104" t="s">
        <v>61</v>
      </c>
      <c r="D14" s="104" t="s">
        <v>272</v>
      </c>
      <c r="E14" s="104" t="s">
        <v>5</v>
      </c>
      <c r="F14" s="105"/>
      <c r="G14" s="141">
        <f>G15+G179+G185+G192+G233+G267+G289+G323+G344+G355+G368+G374</f>
        <v>162297.581</v>
      </c>
      <c r="H14" s="28" t="e">
        <f aca="true" t="shared" si="0" ref="H14:X14">H15+H174+H186+H192+H232+H275+H297+H331+H345+H359+H370+H375</f>
        <v>#REF!</v>
      </c>
      <c r="I14" s="28" t="e">
        <f t="shared" si="0"/>
        <v>#REF!</v>
      </c>
      <c r="J14" s="28" t="e">
        <f t="shared" si="0"/>
        <v>#REF!</v>
      </c>
      <c r="K14" s="28" t="e">
        <f t="shared" si="0"/>
        <v>#REF!</v>
      </c>
      <c r="L14" s="28" t="e">
        <f t="shared" si="0"/>
        <v>#REF!</v>
      </c>
      <c r="M14" s="28" t="e">
        <f t="shared" si="0"/>
        <v>#REF!</v>
      </c>
      <c r="N14" s="28" t="e">
        <f t="shared" si="0"/>
        <v>#REF!</v>
      </c>
      <c r="O14" s="28" t="e">
        <f t="shared" si="0"/>
        <v>#REF!</v>
      </c>
      <c r="P14" s="28" t="e">
        <f t="shared" si="0"/>
        <v>#REF!</v>
      </c>
      <c r="Q14" s="28" t="e">
        <f t="shared" si="0"/>
        <v>#REF!</v>
      </c>
      <c r="R14" s="28" t="e">
        <f t="shared" si="0"/>
        <v>#REF!</v>
      </c>
      <c r="S14" s="28" t="e">
        <f t="shared" si="0"/>
        <v>#REF!</v>
      </c>
      <c r="T14" s="28" t="e">
        <f t="shared" si="0"/>
        <v>#REF!</v>
      </c>
      <c r="U14" s="28" t="e">
        <f t="shared" si="0"/>
        <v>#REF!</v>
      </c>
      <c r="V14" s="28" t="e">
        <f t="shared" si="0"/>
        <v>#REF!</v>
      </c>
      <c r="W14" s="28" t="e">
        <f t="shared" si="0"/>
        <v>#REF!</v>
      </c>
      <c r="X14" s="60" t="e">
        <f t="shared" si="0"/>
        <v>#REF!</v>
      </c>
      <c r="Y14" s="59" t="e">
        <f aca="true" t="shared" si="1" ref="Y14:Y24">X14/G14*100</f>
        <v>#REF!</v>
      </c>
    </row>
    <row r="15" spans="1:25" ht="18.75" customHeight="1" outlineLevel="2" thickBot="1">
      <c r="A15" s="108" t="s">
        <v>54</v>
      </c>
      <c r="B15" s="18">
        <v>951</v>
      </c>
      <c r="C15" s="14" t="s">
        <v>53</v>
      </c>
      <c r="D15" s="14" t="s">
        <v>272</v>
      </c>
      <c r="E15" s="14" t="s">
        <v>5</v>
      </c>
      <c r="F15" s="14"/>
      <c r="G15" s="142">
        <f>G16+G24+G49+G70+G87+G92+G64+G81</f>
        <v>68393.82100000001</v>
      </c>
      <c r="H15" s="29" t="e">
        <f>H16+H27+H51+#REF!+H71+#REF!+H87+H91</f>
        <v>#REF!</v>
      </c>
      <c r="I15" s="29" t="e">
        <f>I16+I27+I51+#REF!+I71+#REF!+I87+I91</f>
        <v>#REF!</v>
      </c>
      <c r="J15" s="29" t="e">
        <f>J16+J27+J51+#REF!+J71+#REF!+J87+J91</f>
        <v>#REF!</v>
      </c>
      <c r="K15" s="29" t="e">
        <f>K16+K27+K51+#REF!+K71+#REF!+K87+K91</f>
        <v>#REF!</v>
      </c>
      <c r="L15" s="29" t="e">
        <f>L16+L27+L51+#REF!+L71+#REF!+L87+L91</f>
        <v>#REF!</v>
      </c>
      <c r="M15" s="29" t="e">
        <f>M16+M27+M51+#REF!+M71+#REF!+M87+M91</f>
        <v>#REF!</v>
      </c>
      <c r="N15" s="29" t="e">
        <f>N16+N27+N51+#REF!+N71+#REF!+N87+N91</f>
        <v>#REF!</v>
      </c>
      <c r="O15" s="29" t="e">
        <f>O16+O27+O51+#REF!+O71+#REF!+O87+O91</f>
        <v>#REF!</v>
      </c>
      <c r="P15" s="29" t="e">
        <f>P16+P27+P51+#REF!+P71+#REF!+P87+P91</f>
        <v>#REF!</v>
      </c>
      <c r="Q15" s="29" t="e">
        <f>Q16+Q27+Q51+#REF!+Q71+#REF!+Q87+Q91</f>
        <v>#REF!</v>
      </c>
      <c r="R15" s="29" t="e">
        <f>R16+R27+R51+#REF!+R71+#REF!+R87+R91</f>
        <v>#REF!</v>
      </c>
      <c r="S15" s="29" t="e">
        <f>S16+S27+S51+#REF!+S71+#REF!+S87+S91</f>
        <v>#REF!</v>
      </c>
      <c r="T15" s="29" t="e">
        <f>T16+T27+T51+#REF!+T71+#REF!+T87+T91</f>
        <v>#REF!</v>
      </c>
      <c r="U15" s="29" t="e">
        <f>U16+U27+U51+#REF!+U71+#REF!+U87+U91</f>
        <v>#REF!</v>
      </c>
      <c r="V15" s="29" t="e">
        <f>V16+V27+V51+#REF!+V71+#REF!+V87+V91</f>
        <v>#REF!</v>
      </c>
      <c r="W15" s="29" t="e">
        <f>W16+W27+W51+#REF!+W71+#REF!+W87+W91</f>
        <v>#REF!</v>
      </c>
      <c r="X15" s="61" t="e">
        <f>X16+X27+X51+#REF!+X71+#REF!+X87+X91</f>
        <v>#REF!</v>
      </c>
      <c r="Y15" s="59" t="e">
        <f t="shared" si="1"/>
        <v>#REF!</v>
      </c>
    </row>
    <row r="16" spans="1:25" ht="32.25" customHeight="1" outlineLevel="3" thickBot="1">
      <c r="A16" s="109" t="s">
        <v>24</v>
      </c>
      <c r="B16" s="129">
        <v>951</v>
      </c>
      <c r="C16" s="110" t="s">
        <v>6</v>
      </c>
      <c r="D16" s="110" t="s">
        <v>272</v>
      </c>
      <c r="E16" s="110" t="s">
        <v>5</v>
      </c>
      <c r="F16" s="110"/>
      <c r="G16" s="111">
        <f>G17</f>
        <v>1621.3</v>
      </c>
      <c r="H16" s="31">
        <f aca="true" t="shared" si="2" ref="H16:X16">H17</f>
        <v>1204.8</v>
      </c>
      <c r="I16" s="31">
        <f t="shared" si="2"/>
        <v>1204.8</v>
      </c>
      <c r="J16" s="31">
        <f t="shared" si="2"/>
        <v>1204.8</v>
      </c>
      <c r="K16" s="31">
        <f t="shared" si="2"/>
        <v>1204.8</v>
      </c>
      <c r="L16" s="31">
        <f t="shared" si="2"/>
        <v>1204.8</v>
      </c>
      <c r="M16" s="31">
        <f t="shared" si="2"/>
        <v>1204.8</v>
      </c>
      <c r="N16" s="31">
        <f t="shared" si="2"/>
        <v>1204.8</v>
      </c>
      <c r="O16" s="31">
        <f t="shared" si="2"/>
        <v>1204.8</v>
      </c>
      <c r="P16" s="31">
        <f t="shared" si="2"/>
        <v>1204.8</v>
      </c>
      <c r="Q16" s="31">
        <f t="shared" si="2"/>
        <v>1204.8</v>
      </c>
      <c r="R16" s="31">
        <f t="shared" si="2"/>
        <v>1204.8</v>
      </c>
      <c r="S16" s="31">
        <f t="shared" si="2"/>
        <v>1204.8</v>
      </c>
      <c r="T16" s="31">
        <f t="shared" si="2"/>
        <v>1204.8</v>
      </c>
      <c r="U16" s="31">
        <f t="shared" si="2"/>
        <v>1204.8</v>
      </c>
      <c r="V16" s="31">
        <f t="shared" si="2"/>
        <v>1204.8</v>
      </c>
      <c r="W16" s="31">
        <f t="shared" si="2"/>
        <v>1204.8</v>
      </c>
      <c r="X16" s="62">
        <f t="shared" si="2"/>
        <v>1147.63638</v>
      </c>
      <c r="Y16" s="59">
        <f t="shared" si="1"/>
        <v>70.78494911490779</v>
      </c>
    </row>
    <row r="17" spans="1:25" ht="34.5" customHeight="1" outlineLevel="3" thickBot="1">
      <c r="A17" s="112" t="s">
        <v>137</v>
      </c>
      <c r="B17" s="19">
        <v>951</v>
      </c>
      <c r="C17" s="11" t="s">
        <v>6</v>
      </c>
      <c r="D17" s="11" t="s">
        <v>273</v>
      </c>
      <c r="E17" s="11" t="s">
        <v>5</v>
      </c>
      <c r="F17" s="11"/>
      <c r="G17" s="12">
        <f>G18</f>
        <v>1621.3</v>
      </c>
      <c r="H17" s="32">
        <f aca="true" t="shared" si="3" ref="H17:X17">H22</f>
        <v>1204.8</v>
      </c>
      <c r="I17" s="32">
        <f t="shared" si="3"/>
        <v>1204.8</v>
      </c>
      <c r="J17" s="32">
        <f t="shared" si="3"/>
        <v>1204.8</v>
      </c>
      <c r="K17" s="32">
        <f t="shared" si="3"/>
        <v>1204.8</v>
      </c>
      <c r="L17" s="32">
        <f t="shared" si="3"/>
        <v>1204.8</v>
      </c>
      <c r="M17" s="32">
        <f t="shared" si="3"/>
        <v>1204.8</v>
      </c>
      <c r="N17" s="32">
        <f t="shared" si="3"/>
        <v>1204.8</v>
      </c>
      <c r="O17" s="32">
        <f t="shared" si="3"/>
        <v>1204.8</v>
      </c>
      <c r="P17" s="32">
        <f t="shared" si="3"/>
        <v>1204.8</v>
      </c>
      <c r="Q17" s="32">
        <f t="shared" si="3"/>
        <v>1204.8</v>
      </c>
      <c r="R17" s="32">
        <f t="shared" si="3"/>
        <v>1204.8</v>
      </c>
      <c r="S17" s="32">
        <f t="shared" si="3"/>
        <v>1204.8</v>
      </c>
      <c r="T17" s="32">
        <f t="shared" si="3"/>
        <v>1204.8</v>
      </c>
      <c r="U17" s="32">
        <f t="shared" si="3"/>
        <v>1204.8</v>
      </c>
      <c r="V17" s="32">
        <f t="shared" si="3"/>
        <v>1204.8</v>
      </c>
      <c r="W17" s="32">
        <f t="shared" si="3"/>
        <v>1204.8</v>
      </c>
      <c r="X17" s="63">
        <f t="shared" si="3"/>
        <v>1147.63638</v>
      </c>
      <c r="Y17" s="59">
        <f t="shared" si="1"/>
        <v>70.78494911490779</v>
      </c>
    </row>
    <row r="18" spans="1:25" ht="36" customHeight="1" outlineLevel="3" thickBot="1">
      <c r="A18" s="112" t="s">
        <v>138</v>
      </c>
      <c r="B18" s="19">
        <v>951</v>
      </c>
      <c r="C18" s="11" t="s">
        <v>6</v>
      </c>
      <c r="D18" s="11" t="s">
        <v>274</v>
      </c>
      <c r="E18" s="11" t="s">
        <v>5</v>
      </c>
      <c r="F18" s="11"/>
      <c r="G18" s="12">
        <f>G19</f>
        <v>1621.3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3"/>
      <c r="Y18" s="59"/>
    </row>
    <row r="19" spans="1:25" ht="20.25" customHeight="1" outlineLevel="3" thickBot="1">
      <c r="A19" s="94" t="s">
        <v>139</v>
      </c>
      <c r="B19" s="90">
        <v>951</v>
      </c>
      <c r="C19" s="91" t="s">
        <v>6</v>
      </c>
      <c r="D19" s="91" t="s">
        <v>275</v>
      </c>
      <c r="E19" s="91" t="s">
        <v>5</v>
      </c>
      <c r="F19" s="91"/>
      <c r="G19" s="16">
        <f>G20</f>
        <v>1621.3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31.5" customHeight="1" outlineLevel="3" thickBot="1">
      <c r="A20" s="5" t="s">
        <v>94</v>
      </c>
      <c r="B20" s="21">
        <v>951</v>
      </c>
      <c r="C20" s="6" t="s">
        <v>6</v>
      </c>
      <c r="D20" s="6" t="s">
        <v>275</v>
      </c>
      <c r="E20" s="6" t="s">
        <v>91</v>
      </c>
      <c r="F20" s="6"/>
      <c r="G20" s="7">
        <f>G21+G22+G23</f>
        <v>1621.3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20.25" customHeight="1" outlineLevel="3" thickBot="1">
      <c r="A21" s="88" t="s">
        <v>269</v>
      </c>
      <c r="B21" s="92">
        <v>951</v>
      </c>
      <c r="C21" s="93" t="s">
        <v>6</v>
      </c>
      <c r="D21" s="93" t="s">
        <v>275</v>
      </c>
      <c r="E21" s="93" t="s">
        <v>92</v>
      </c>
      <c r="F21" s="93"/>
      <c r="G21" s="98">
        <v>1320.3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48" outlineLevel="4" thickBot="1">
      <c r="A22" s="88" t="s">
        <v>271</v>
      </c>
      <c r="B22" s="92">
        <v>951</v>
      </c>
      <c r="C22" s="93" t="s">
        <v>6</v>
      </c>
      <c r="D22" s="93" t="s">
        <v>275</v>
      </c>
      <c r="E22" s="93" t="s">
        <v>93</v>
      </c>
      <c r="F22" s="93"/>
      <c r="G22" s="98">
        <v>1</v>
      </c>
      <c r="H22" s="34">
        <f aca="true" t="shared" si="4" ref="H22:X22">H24</f>
        <v>1204.8</v>
      </c>
      <c r="I22" s="34">
        <f t="shared" si="4"/>
        <v>1204.8</v>
      </c>
      <c r="J22" s="34">
        <f t="shared" si="4"/>
        <v>1204.8</v>
      </c>
      <c r="K22" s="34">
        <f t="shared" si="4"/>
        <v>1204.8</v>
      </c>
      <c r="L22" s="34">
        <f t="shared" si="4"/>
        <v>1204.8</v>
      </c>
      <c r="M22" s="34">
        <f t="shared" si="4"/>
        <v>1204.8</v>
      </c>
      <c r="N22" s="34">
        <f t="shared" si="4"/>
        <v>1204.8</v>
      </c>
      <c r="O22" s="34">
        <f t="shared" si="4"/>
        <v>1204.8</v>
      </c>
      <c r="P22" s="34">
        <f t="shared" si="4"/>
        <v>1204.8</v>
      </c>
      <c r="Q22" s="34">
        <f t="shared" si="4"/>
        <v>1204.8</v>
      </c>
      <c r="R22" s="34">
        <f t="shared" si="4"/>
        <v>1204.8</v>
      </c>
      <c r="S22" s="34">
        <f t="shared" si="4"/>
        <v>1204.8</v>
      </c>
      <c r="T22" s="34">
        <f t="shared" si="4"/>
        <v>1204.8</v>
      </c>
      <c r="U22" s="34">
        <f t="shared" si="4"/>
        <v>1204.8</v>
      </c>
      <c r="V22" s="34">
        <f t="shared" si="4"/>
        <v>1204.8</v>
      </c>
      <c r="W22" s="34">
        <f t="shared" si="4"/>
        <v>1204.8</v>
      </c>
      <c r="X22" s="64">
        <f t="shared" si="4"/>
        <v>1147.63638</v>
      </c>
      <c r="Y22" s="59">
        <f t="shared" si="1"/>
        <v>114763.63799999999</v>
      </c>
    </row>
    <row r="23" spans="1:25" ht="48" outlineLevel="4" thickBot="1">
      <c r="A23" s="88" t="s">
        <v>264</v>
      </c>
      <c r="B23" s="92">
        <v>951</v>
      </c>
      <c r="C23" s="93" t="s">
        <v>6</v>
      </c>
      <c r="D23" s="93" t="s">
        <v>275</v>
      </c>
      <c r="E23" s="93" t="s">
        <v>265</v>
      </c>
      <c r="F23" s="93"/>
      <c r="G23" s="98">
        <v>300</v>
      </c>
      <c r="H23" s="55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81"/>
      <c r="Y23" s="59"/>
    </row>
    <row r="24" spans="1:25" ht="47.25" customHeight="1" outlineLevel="5" thickBot="1">
      <c r="A24" s="8" t="s">
        <v>25</v>
      </c>
      <c r="B24" s="19">
        <v>951</v>
      </c>
      <c r="C24" s="9" t="s">
        <v>17</v>
      </c>
      <c r="D24" s="9" t="s">
        <v>272</v>
      </c>
      <c r="E24" s="9" t="s">
        <v>5</v>
      </c>
      <c r="F24" s="9"/>
      <c r="G24" s="155">
        <f>G25</f>
        <v>3163.3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36.27971991274934</v>
      </c>
    </row>
    <row r="25" spans="1:25" ht="32.25" outlineLevel="5" thickBot="1">
      <c r="A25" s="112" t="s">
        <v>137</v>
      </c>
      <c r="B25" s="19">
        <v>951</v>
      </c>
      <c r="C25" s="11" t="s">
        <v>17</v>
      </c>
      <c r="D25" s="11" t="s">
        <v>273</v>
      </c>
      <c r="E25" s="11" t="s">
        <v>5</v>
      </c>
      <c r="F25" s="11"/>
      <c r="G25" s="156">
        <f>G26</f>
        <v>3163.3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2" t="s">
        <v>138</v>
      </c>
      <c r="B26" s="19">
        <v>951</v>
      </c>
      <c r="C26" s="11" t="s">
        <v>17</v>
      </c>
      <c r="D26" s="11" t="s">
        <v>274</v>
      </c>
      <c r="E26" s="11" t="s">
        <v>5</v>
      </c>
      <c r="F26" s="11"/>
      <c r="G26" s="156">
        <f>G27+G41+G47</f>
        <v>3163.3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3" t="s">
        <v>210</v>
      </c>
      <c r="B27" s="130">
        <v>951</v>
      </c>
      <c r="C27" s="91" t="s">
        <v>17</v>
      </c>
      <c r="D27" s="91" t="s">
        <v>276</v>
      </c>
      <c r="E27" s="91" t="s">
        <v>5</v>
      </c>
      <c r="F27" s="91"/>
      <c r="G27" s="157">
        <f>G28+G32+G38+G35</f>
        <v>1699</v>
      </c>
      <c r="H27" s="31" t="e">
        <f aca="true" t="shared" si="5" ref="H27:X27">H28</f>
        <v>#REF!</v>
      </c>
      <c r="I27" s="31" t="e">
        <f t="shared" si="5"/>
        <v>#REF!</v>
      </c>
      <c r="J27" s="31" t="e">
        <f t="shared" si="5"/>
        <v>#REF!</v>
      </c>
      <c r="K27" s="31" t="e">
        <f t="shared" si="5"/>
        <v>#REF!</v>
      </c>
      <c r="L27" s="31" t="e">
        <f t="shared" si="5"/>
        <v>#REF!</v>
      </c>
      <c r="M27" s="31" t="e">
        <f t="shared" si="5"/>
        <v>#REF!</v>
      </c>
      <c r="N27" s="31" t="e">
        <f t="shared" si="5"/>
        <v>#REF!</v>
      </c>
      <c r="O27" s="31" t="e">
        <f t="shared" si="5"/>
        <v>#REF!</v>
      </c>
      <c r="P27" s="31" t="e">
        <f t="shared" si="5"/>
        <v>#REF!</v>
      </c>
      <c r="Q27" s="31" t="e">
        <f t="shared" si="5"/>
        <v>#REF!</v>
      </c>
      <c r="R27" s="31" t="e">
        <f t="shared" si="5"/>
        <v>#REF!</v>
      </c>
      <c r="S27" s="31" t="e">
        <f t="shared" si="5"/>
        <v>#REF!</v>
      </c>
      <c r="T27" s="31" t="e">
        <f t="shared" si="5"/>
        <v>#REF!</v>
      </c>
      <c r="U27" s="31" t="e">
        <f t="shared" si="5"/>
        <v>#REF!</v>
      </c>
      <c r="V27" s="31" t="e">
        <f t="shared" si="5"/>
        <v>#REF!</v>
      </c>
      <c r="W27" s="31" t="e">
        <f t="shared" si="5"/>
        <v>#REF!</v>
      </c>
      <c r="X27" s="66" t="e">
        <f t="shared" si="5"/>
        <v>#REF!</v>
      </c>
      <c r="Y27" s="59" t="e">
        <f>X27/G27*100</f>
        <v>#REF!</v>
      </c>
    </row>
    <row r="28" spans="1:25" ht="33" customHeight="1" outlineLevel="6" thickBot="1">
      <c r="A28" s="5" t="s">
        <v>94</v>
      </c>
      <c r="B28" s="21">
        <v>951</v>
      </c>
      <c r="C28" s="6" t="s">
        <v>17</v>
      </c>
      <c r="D28" s="6" t="s">
        <v>276</v>
      </c>
      <c r="E28" s="6" t="s">
        <v>91</v>
      </c>
      <c r="F28" s="6"/>
      <c r="G28" s="158">
        <f>G29+G30+G31</f>
        <v>1594</v>
      </c>
      <c r="H28" s="32" t="e">
        <f>H29+H43+#REF!</f>
        <v>#REF!</v>
      </c>
      <c r="I28" s="32" t="e">
        <f>I29+I43+#REF!</f>
        <v>#REF!</v>
      </c>
      <c r="J28" s="32" t="e">
        <f>J29+J43+#REF!</f>
        <v>#REF!</v>
      </c>
      <c r="K28" s="32" t="e">
        <f>K29+K43+#REF!</f>
        <v>#REF!</v>
      </c>
      <c r="L28" s="32" t="e">
        <f>L29+L43+#REF!</f>
        <v>#REF!</v>
      </c>
      <c r="M28" s="32" t="e">
        <f>M29+M43+#REF!</f>
        <v>#REF!</v>
      </c>
      <c r="N28" s="32" t="e">
        <f>N29+N43+#REF!</f>
        <v>#REF!</v>
      </c>
      <c r="O28" s="32" t="e">
        <f>O29+O43+#REF!</f>
        <v>#REF!</v>
      </c>
      <c r="P28" s="32" t="e">
        <f>P29+P43+#REF!</f>
        <v>#REF!</v>
      </c>
      <c r="Q28" s="32" t="e">
        <f>Q29+Q43+#REF!</f>
        <v>#REF!</v>
      </c>
      <c r="R28" s="32" t="e">
        <f>R29+R43+#REF!</f>
        <v>#REF!</v>
      </c>
      <c r="S28" s="32" t="e">
        <f>S29+S43+#REF!</f>
        <v>#REF!</v>
      </c>
      <c r="T28" s="32" t="e">
        <f>T29+T43+#REF!</f>
        <v>#REF!</v>
      </c>
      <c r="U28" s="32" t="e">
        <f>U29+U43+#REF!</f>
        <v>#REF!</v>
      </c>
      <c r="V28" s="32" t="e">
        <f>V29+V43+#REF!</f>
        <v>#REF!</v>
      </c>
      <c r="W28" s="32" t="e">
        <f>W29+W43+#REF!</f>
        <v>#REF!</v>
      </c>
      <c r="X28" s="67" t="e">
        <f>X29+X43+#REF!</f>
        <v>#REF!</v>
      </c>
      <c r="Y28" s="59" t="e">
        <f>X28/G28*100</f>
        <v>#REF!</v>
      </c>
    </row>
    <row r="29" spans="1:25" ht="32.25" outlineLevel="6" thickBot="1">
      <c r="A29" s="88" t="s">
        <v>269</v>
      </c>
      <c r="B29" s="92">
        <v>951</v>
      </c>
      <c r="C29" s="93" t="s">
        <v>17</v>
      </c>
      <c r="D29" s="93" t="s">
        <v>276</v>
      </c>
      <c r="E29" s="93" t="s">
        <v>92</v>
      </c>
      <c r="F29" s="93"/>
      <c r="G29" s="159">
        <v>1220</v>
      </c>
      <c r="H29" s="34">
        <f aca="true" t="shared" si="6" ref="H29:X29">H30</f>
        <v>2414.5</v>
      </c>
      <c r="I29" s="34">
        <f t="shared" si="6"/>
        <v>2414.5</v>
      </c>
      <c r="J29" s="34">
        <f t="shared" si="6"/>
        <v>2414.5</v>
      </c>
      <c r="K29" s="34">
        <f t="shared" si="6"/>
        <v>2414.5</v>
      </c>
      <c r="L29" s="34">
        <f t="shared" si="6"/>
        <v>2414.5</v>
      </c>
      <c r="M29" s="34">
        <f t="shared" si="6"/>
        <v>2414.5</v>
      </c>
      <c r="N29" s="34">
        <f t="shared" si="6"/>
        <v>2414.5</v>
      </c>
      <c r="O29" s="34">
        <f t="shared" si="6"/>
        <v>2414.5</v>
      </c>
      <c r="P29" s="34">
        <f t="shared" si="6"/>
        <v>2414.5</v>
      </c>
      <c r="Q29" s="34">
        <f t="shared" si="6"/>
        <v>2414.5</v>
      </c>
      <c r="R29" s="34">
        <f t="shared" si="6"/>
        <v>2414.5</v>
      </c>
      <c r="S29" s="34">
        <f t="shared" si="6"/>
        <v>2414.5</v>
      </c>
      <c r="T29" s="34">
        <f t="shared" si="6"/>
        <v>2414.5</v>
      </c>
      <c r="U29" s="34">
        <f t="shared" si="6"/>
        <v>2414.5</v>
      </c>
      <c r="V29" s="34">
        <f t="shared" si="6"/>
        <v>2414.5</v>
      </c>
      <c r="W29" s="34">
        <f t="shared" si="6"/>
        <v>2414.5</v>
      </c>
      <c r="X29" s="64">
        <f t="shared" si="6"/>
        <v>1860.127</v>
      </c>
      <c r="Y29" s="59">
        <f>X29/G29*100</f>
        <v>152.4694262295082</v>
      </c>
    </row>
    <row r="30" spans="1:25" ht="48" outlineLevel="6" thickBot="1">
      <c r="A30" s="88" t="s">
        <v>271</v>
      </c>
      <c r="B30" s="92">
        <v>951</v>
      </c>
      <c r="C30" s="93" t="s">
        <v>17</v>
      </c>
      <c r="D30" s="93" t="s">
        <v>276</v>
      </c>
      <c r="E30" s="93" t="s">
        <v>93</v>
      </c>
      <c r="F30" s="93"/>
      <c r="G30" s="159">
        <v>5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>
        <f>X30/G30*100</f>
        <v>37202.54</v>
      </c>
    </row>
    <row r="31" spans="1:25" ht="48" outlineLevel="6" thickBot="1">
      <c r="A31" s="88" t="s">
        <v>264</v>
      </c>
      <c r="B31" s="92">
        <v>951</v>
      </c>
      <c r="C31" s="93" t="s">
        <v>17</v>
      </c>
      <c r="D31" s="93" t="s">
        <v>276</v>
      </c>
      <c r="E31" s="93" t="s">
        <v>265</v>
      </c>
      <c r="F31" s="93"/>
      <c r="G31" s="159">
        <v>369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5" t="s">
        <v>101</v>
      </c>
      <c r="B32" s="21">
        <v>951</v>
      </c>
      <c r="C32" s="6" t="s">
        <v>17</v>
      </c>
      <c r="D32" s="6" t="s">
        <v>276</v>
      </c>
      <c r="E32" s="6" t="s">
        <v>95</v>
      </c>
      <c r="F32" s="6"/>
      <c r="G32" s="158">
        <f>G33+G34</f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2.25" outlineLevel="6" thickBot="1">
      <c r="A33" s="88" t="s">
        <v>102</v>
      </c>
      <c r="B33" s="92">
        <v>951</v>
      </c>
      <c r="C33" s="93" t="s">
        <v>17</v>
      </c>
      <c r="D33" s="93" t="s">
        <v>276</v>
      </c>
      <c r="E33" s="93" t="s">
        <v>96</v>
      </c>
      <c r="F33" s="93"/>
      <c r="G33" s="159">
        <v>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32.25" outlineLevel="6" thickBot="1">
      <c r="A34" s="88" t="s">
        <v>103</v>
      </c>
      <c r="B34" s="92">
        <v>951</v>
      </c>
      <c r="C34" s="93" t="s">
        <v>17</v>
      </c>
      <c r="D34" s="93" t="s">
        <v>276</v>
      </c>
      <c r="E34" s="93" t="s">
        <v>97</v>
      </c>
      <c r="F34" s="93"/>
      <c r="G34" s="159">
        <v>0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16.5" outlineLevel="6" thickBot="1">
      <c r="A35" s="5" t="s">
        <v>378</v>
      </c>
      <c r="B35" s="21">
        <v>951</v>
      </c>
      <c r="C35" s="6" t="s">
        <v>17</v>
      </c>
      <c r="D35" s="6" t="s">
        <v>276</v>
      </c>
      <c r="E35" s="6" t="s">
        <v>379</v>
      </c>
      <c r="F35" s="6"/>
      <c r="G35" s="158">
        <f>G36+G37</f>
        <v>100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88" t="s">
        <v>380</v>
      </c>
      <c r="B36" s="92">
        <v>951</v>
      </c>
      <c r="C36" s="93" t="s">
        <v>17</v>
      </c>
      <c r="D36" s="93" t="s">
        <v>276</v>
      </c>
      <c r="E36" s="93" t="s">
        <v>381</v>
      </c>
      <c r="F36" s="93"/>
      <c r="G36" s="159">
        <v>100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16.5" outlineLevel="6" thickBot="1">
      <c r="A37" s="88" t="s">
        <v>231</v>
      </c>
      <c r="B37" s="92">
        <v>951</v>
      </c>
      <c r="C37" s="93" t="s">
        <v>17</v>
      </c>
      <c r="D37" s="93" t="s">
        <v>276</v>
      </c>
      <c r="E37" s="93" t="s">
        <v>230</v>
      </c>
      <c r="F37" s="93"/>
      <c r="G37" s="159">
        <v>0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16.5" outlineLevel="6" thickBot="1">
      <c r="A38" s="5" t="s">
        <v>104</v>
      </c>
      <c r="B38" s="21">
        <v>951</v>
      </c>
      <c r="C38" s="6" t="s">
        <v>17</v>
      </c>
      <c r="D38" s="6" t="s">
        <v>276</v>
      </c>
      <c r="E38" s="6" t="s">
        <v>98</v>
      </c>
      <c r="F38" s="6"/>
      <c r="G38" s="158">
        <f>G39+G40</f>
        <v>5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32.25" outlineLevel="6" thickBot="1">
      <c r="A39" s="88" t="s">
        <v>105</v>
      </c>
      <c r="B39" s="92">
        <v>951</v>
      </c>
      <c r="C39" s="93" t="s">
        <v>17</v>
      </c>
      <c r="D39" s="93" t="s">
        <v>276</v>
      </c>
      <c r="E39" s="93" t="s">
        <v>99</v>
      </c>
      <c r="F39" s="93"/>
      <c r="G39" s="159">
        <v>0</v>
      </c>
      <c r="H39" s="5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5"/>
      <c r="Y39" s="59"/>
    </row>
    <row r="40" spans="1:25" ht="16.5" outlineLevel="6" thickBot="1">
      <c r="A40" s="88" t="s">
        <v>106</v>
      </c>
      <c r="B40" s="92">
        <v>951</v>
      </c>
      <c r="C40" s="93" t="s">
        <v>17</v>
      </c>
      <c r="D40" s="93" t="s">
        <v>276</v>
      </c>
      <c r="E40" s="93" t="s">
        <v>100</v>
      </c>
      <c r="F40" s="93"/>
      <c r="G40" s="159">
        <v>5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</row>
    <row r="41" spans="1:25" ht="32.25" outlineLevel="6" thickBot="1">
      <c r="A41" s="94" t="s">
        <v>140</v>
      </c>
      <c r="B41" s="90">
        <v>951</v>
      </c>
      <c r="C41" s="91" t="s">
        <v>17</v>
      </c>
      <c r="D41" s="91" t="s">
        <v>277</v>
      </c>
      <c r="E41" s="91" t="s">
        <v>5</v>
      </c>
      <c r="F41" s="91"/>
      <c r="G41" s="157">
        <f>G42</f>
        <v>1464.3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32.25" outlineLevel="6" thickBot="1">
      <c r="A42" s="5" t="s">
        <v>94</v>
      </c>
      <c r="B42" s="21">
        <v>951</v>
      </c>
      <c r="C42" s="6" t="s">
        <v>17</v>
      </c>
      <c r="D42" s="6" t="s">
        <v>277</v>
      </c>
      <c r="E42" s="6" t="s">
        <v>91</v>
      </c>
      <c r="F42" s="6"/>
      <c r="G42" s="158">
        <f>G43+G44+G46+G45</f>
        <v>1464.3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18" customHeight="1" outlineLevel="6" thickBot="1">
      <c r="A43" s="88" t="s">
        <v>269</v>
      </c>
      <c r="B43" s="92">
        <v>951</v>
      </c>
      <c r="C43" s="93" t="s">
        <v>17</v>
      </c>
      <c r="D43" s="93" t="s">
        <v>277</v>
      </c>
      <c r="E43" s="93" t="s">
        <v>92</v>
      </c>
      <c r="F43" s="93"/>
      <c r="G43" s="159">
        <v>1000</v>
      </c>
      <c r="H43" s="34">
        <f aca="true" t="shared" si="7" ref="H43:X43">H44</f>
        <v>1331.7</v>
      </c>
      <c r="I43" s="34">
        <f t="shared" si="7"/>
        <v>1331.7</v>
      </c>
      <c r="J43" s="34">
        <f t="shared" si="7"/>
        <v>1331.7</v>
      </c>
      <c r="K43" s="34">
        <f t="shared" si="7"/>
        <v>1331.7</v>
      </c>
      <c r="L43" s="34">
        <f t="shared" si="7"/>
        <v>1331.7</v>
      </c>
      <c r="M43" s="34">
        <f t="shared" si="7"/>
        <v>1331.7</v>
      </c>
      <c r="N43" s="34">
        <f t="shared" si="7"/>
        <v>1331.7</v>
      </c>
      <c r="O43" s="34">
        <f t="shared" si="7"/>
        <v>1331.7</v>
      </c>
      <c r="P43" s="34">
        <f t="shared" si="7"/>
        <v>1331.7</v>
      </c>
      <c r="Q43" s="34">
        <f t="shared" si="7"/>
        <v>1331.7</v>
      </c>
      <c r="R43" s="34">
        <f t="shared" si="7"/>
        <v>1331.7</v>
      </c>
      <c r="S43" s="34">
        <f t="shared" si="7"/>
        <v>1331.7</v>
      </c>
      <c r="T43" s="34">
        <f t="shared" si="7"/>
        <v>1331.7</v>
      </c>
      <c r="U43" s="34">
        <f t="shared" si="7"/>
        <v>1331.7</v>
      </c>
      <c r="V43" s="34">
        <f t="shared" si="7"/>
        <v>1331.7</v>
      </c>
      <c r="W43" s="34">
        <f t="shared" si="7"/>
        <v>1331.7</v>
      </c>
      <c r="X43" s="68">
        <f t="shared" si="7"/>
        <v>874.3892</v>
      </c>
      <c r="Y43" s="59">
        <f>X43/G43*100</f>
        <v>87.43892</v>
      </c>
    </row>
    <row r="44" spans="1:25" ht="48" outlineLevel="6" thickBot="1">
      <c r="A44" s="88" t="s">
        <v>271</v>
      </c>
      <c r="B44" s="92">
        <v>951</v>
      </c>
      <c r="C44" s="93" t="s">
        <v>17</v>
      </c>
      <c r="D44" s="93" t="s">
        <v>277</v>
      </c>
      <c r="E44" s="93" t="s">
        <v>93</v>
      </c>
      <c r="F44" s="93"/>
      <c r="G44" s="159">
        <v>5</v>
      </c>
      <c r="H44" s="26">
        <v>1331.7</v>
      </c>
      <c r="I44" s="7">
        <v>1331.7</v>
      </c>
      <c r="J44" s="7">
        <v>1331.7</v>
      </c>
      <c r="K44" s="7">
        <v>1331.7</v>
      </c>
      <c r="L44" s="7">
        <v>1331.7</v>
      </c>
      <c r="M44" s="7">
        <v>1331.7</v>
      </c>
      <c r="N44" s="7">
        <v>1331.7</v>
      </c>
      <c r="O44" s="7">
        <v>1331.7</v>
      </c>
      <c r="P44" s="7">
        <v>1331.7</v>
      </c>
      <c r="Q44" s="7">
        <v>1331.7</v>
      </c>
      <c r="R44" s="7">
        <v>1331.7</v>
      </c>
      <c r="S44" s="7">
        <v>1331.7</v>
      </c>
      <c r="T44" s="7">
        <v>1331.7</v>
      </c>
      <c r="U44" s="7">
        <v>1331.7</v>
      </c>
      <c r="V44" s="7">
        <v>1331.7</v>
      </c>
      <c r="W44" s="44">
        <v>1331.7</v>
      </c>
      <c r="X44" s="65">
        <v>874.3892</v>
      </c>
      <c r="Y44" s="59">
        <f>X44/G44*100</f>
        <v>17487.784</v>
      </c>
    </row>
    <row r="45" spans="1:25" ht="32.25" outlineLevel="6" thickBot="1">
      <c r="A45" s="88" t="s">
        <v>109</v>
      </c>
      <c r="B45" s="92">
        <v>951</v>
      </c>
      <c r="C45" s="93" t="s">
        <v>17</v>
      </c>
      <c r="D45" s="93" t="s">
        <v>277</v>
      </c>
      <c r="E45" s="93" t="s">
        <v>382</v>
      </c>
      <c r="F45" s="93"/>
      <c r="G45" s="159">
        <v>192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</row>
    <row r="46" spans="1:25" ht="48" outlineLevel="6" thickBot="1">
      <c r="A46" s="88" t="s">
        <v>264</v>
      </c>
      <c r="B46" s="92">
        <v>951</v>
      </c>
      <c r="C46" s="93" t="s">
        <v>17</v>
      </c>
      <c r="D46" s="93" t="s">
        <v>277</v>
      </c>
      <c r="E46" s="93" t="s">
        <v>265</v>
      </c>
      <c r="F46" s="93"/>
      <c r="G46" s="159">
        <v>267.3</v>
      </c>
      <c r="H46" s="5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75"/>
      <c r="Y46" s="59"/>
    </row>
    <row r="47" spans="1:25" ht="19.5" customHeight="1" outlineLevel="6" thickBot="1">
      <c r="A47" s="94" t="s">
        <v>143</v>
      </c>
      <c r="B47" s="90">
        <v>951</v>
      </c>
      <c r="C47" s="91" t="s">
        <v>17</v>
      </c>
      <c r="D47" s="91" t="s">
        <v>278</v>
      </c>
      <c r="E47" s="91" t="s">
        <v>5</v>
      </c>
      <c r="F47" s="91"/>
      <c r="G47" s="157">
        <f>G48</f>
        <v>0</v>
      </c>
      <c r="H47" s="55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81"/>
      <c r="Y47" s="59"/>
    </row>
    <row r="48" spans="1:25" ht="21" customHeight="1" outlineLevel="6" thickBot="1">
      <c r="A48" s="5" t="s">
        <v>112</v>
      </c>
      <c r="B48" s="21">
        <v>951</v>
      </c>
      <c r="C48" s="6" t="s">
        <v>17</v>
      </c>
      <c r="D48" s="6" t="s">
        <v>278</v>
      </c>
      <c r="E48" s="6" t="s">
        <v>232</v>
      </c>
      <c r="F48" s="6"/>
      <c r="G48" s="158">
        <v>0</v>
      </c>
      <c r="H48" s="55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81"/>
      <c r="Y48" s="59"/>
    </row>
    <row r="49" spans="1:25" ht="51" customHeight="1" outlineLevel="6" thickBot="1">
      <c r="A49" s="8" t="s">
        <v>26</v>
      </c>
      <c r="B49" s="19">
        <v>951</v>
      </c>
      <c r="C49" s="9" t="s">
        <v>7</v>
      </c>
      <c r="D49" s="9" t="s">
        <v>272</v>
      </c>
      <c r="E49" s="9" t="s">
        <v>5</v>
      </c>
      <c r="F49" s="9"/>
      <c r="G49" s="10">
        <f>G50</f>
        <v>4757.299999999999</v>
      </c>
      <c r="H49" s="26">
        <v>96</v>
      </c>
      <c r="I49" s="7">
        <v>96</v>
      </c>
      <c r="J49" s="7">
        <v>96</v>
      </c>
      <c r="K49" s="7">
        <v>96</v>
      </c>
      <c r="L49" s="7">
        <v>96</v>
      </c>
      <c r="M49" s="7">
        <v>96</v>
      </c>
      <c r="N49" s="7">
        <v>96</v>
      </c>
      <c r="O49" s="7">
        <v>96</v>
      </c>
      <c r="P49" s="7">
        <v>96</v>
      </c>
      <c r="Q49" s="7">
        <v>96</v>
      </c>
      <c r="R49" s="7">
        <v>96</v>
      </c>
      <c r="S49" s="7">
        <v>96</v>
      </c>
      <c r="T49" s="7">
        <v>96</v>
      </c>
      <c r="U49" s="7">
        <v>96</v>
      </c>
      <c r="V49" s="7">
        <v>96</v>
      </c>
      <c r="W49" s="44">
        <v>96</v>
      </c>
      <c r="X49" s="65">
        <v>141</v>
      </c>
      <c r="Y49" s="59">
        <f>X49/G49*100</f>
        <v>2.963866058478549</v>
      </c>
    </row>
    <row r="50" spans="1:25" ht="32.25" outlineLevel="6" thickBot="1">
      <c r="A50" s="112" t="s">
        <v>137</v>
      </c>
      <c r="B50" s="19">
        <v>951</v>
      </c>
      <c r="C50" s="11" t="s">
        <v>7</v>
      </c>
      <c r="D50" s="11" t="s">
        <v>273</v>
      </c>
      <c r="E50" s="11" t="s">
        <v>5</v>
      </c>
      <c r="F50" s="11"/>
      <c r="G50" s="12">
        <f>G51</f>
        <v>4757.299999999999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</row>
    <row r="51" spans="1:25" ht="34.5" customHeight="1" outlineLevel="3" thickBot="1">
      <c r="A51" s="112" t="s">
        <v>138</v>
      </c>
      <c r="B51" s="19">
        <v>951</v>
      </c>
      <c r="C51" s="11" t="s">
        <v>7</v>
      </c>
      <c r="D51" s="11" t="s">
        <v>274</v>
      </c>
      <c r="E51" s="11" t="s">
        <v>5</v>
      </c>
      <c r="F51" s="11"/>
      <c r="G51" s="12">
        <f>G52</f>
        <v>4757.299999999999</v>
      </c>
      <c r="H51" s="31">
        <f aca="true" t="shared" si="8" ref="H51:X53">H52</f>
        <v>8918.7</v>
      </c>
      <c r="I51" s="31">
        <f t="shared" si="8"/>
        <v>8918.7</v>
      </c>
      <c r="J51" s="31">
        <f t="shared" si="8"/>
        <v>8918.7</v>
      </c>
      <c r="K51" s="31">
        <f t="shared" si="8"/>
        <v>8918.7</v>
      </c>
      <c r="L51" s="31">
        <f t="shared" si="8"/>
        <v>8918.7</v>
      </c>
      <c r="M51" s="31">
        <f t="shared" si="8"/>
        <v>8918.7</v>
      </c>
      <c r="N51" s="31">
        <f t="shared" si="8"/>
        <v>8918.7</v>
      </c>
      <c r="O51" s="31">
        <f t="shared" si="8"/>
        <v>8918.7</v>
      </c>
      <c r="P51" s="31">
        <f t="shared" si="8"/>
        <v>8918.7</v>
      </c>
      <c r="Q51" s="31">
        <f t="shared" si="8"/>
        <v>8918.7</v>
      </c>
      <c r="R51" s="31">
        <f t="shared" si="8"/>
        <v>8918.7</v>
      </c>
      <c r="S51" s="31">
        <f t="shared" si="8"/>
        <v>8918.7</v>
      </c>
      <c r="T51" s="31">
        <f t="shared" si="8"/>
        <v>8918.7</v>
      </c>
      <c r="U51" s="31">
        <f t="shared" si="8"/>
        <v>8918.7</v>
      </c>
      <c r="V51" s="31">
        <f t="shared" si="8"/>
        <v>8918.7</v>
      </c>
      <c r="W51" s="31">
        <f t="shared" si="8"/>
        <v>8918.7</v>
      </c>
      <c r="X51" s="66">
        <f t="shared" si="8"/>
        <v>5600.44265</v>
      </c>
      <c r="Y51" s="59">
        <f>X51/G51*100</f>
        <v>117.72313392050113</v>
      </c>
    </row>
    <row r="52" spans="1:25" ht="49.5" customHeight="1" outlineLevel="3" thickBot="1">
      <c r="A52" s="113" t="s">
        <v>210</v>
      </c>
      <c r="B52" s="90">
        <v>951</v>
      </c>
      <c r="C52" s="91" t="s">
        <v>7</v>
      </c>
      <c r="D52" s="91" t="s">
        <v>276</v>
      </c>
      <c r="E52" s="91" t="s">
        <v>5</v>
      </c>
      <c r="F52" s="91"/>
      <c r="G52" s="16">
        <f>G53+G57+G60</f>
        <v>4757.299999999999</v>
      </c>
      <c r="H52" s="32">
        <f t="shared" si="8"/>
        <v>8918.7</v>
      </c>
      <c r="I52" s="32">
        <f t="shared" si="8"/>
        <v>8918.7</v>
      </c>
      <c r="J52" s="32">
        <f t="shared" si="8"/>
        <v>8918.7</v>
      </c>
      <c r="K52" s="32">
        <f t="shared" si="8"/>
        <v>8918.7</v>
      </c>
      <c r="L52" s="32">
        <f t="shared" si="8"/>
        <v>8918.7</v>
      </c>
      <c r="M52" s="32">
        <f t="shared" si="8"/>
        <v>8918.7</v>
      </c>
      <c r="N52" s="32">
        <f t="shared" si="8"/>
        <v>8918.7</v>
      </c>
      <c r="O52" s="32">
        <f t="shared" si="8"/>
        <v>8918.7</v>
      </c>
      <c r="P52" s="32">
        <f t="shared" si="8"/>
        <v>8918.7</v>
      </c>
      <c r="Q52" s="32">
        <f t="shared" si="8"/>
        <v>8918.7</v>
      </c>
      <c r="R52" s="32">
        <f t="shared" si="8"/>
        <v>8918.7</v>
      </c>
      <c r="S52" s="32">
        <f t="shared" si="8"/>
        <v>8918.7</v>
      </c>
      <c r="T52" s="32">
        <f t="shared" si="8"/>
        <v>8918.7</v>
      </c>
      <c r="U52" s="32">
        <f t="shared" si="8"/>
        <v>8918.7</v>
      </c>
      <c r="V52" s="32">
        <f t="shared" si="8"/>
        <v>8918.7</v>
      </c>
      <c r="W52" s="32">
        <f t="shared" si="8"/>
        <v>8918.7</v>
      </c>
      <c r="X52" s="67">
        <f t="shared" si="8"/>
        <v>5600.44265</v>
      </c>
      <c r="Y52" s="59">
        <f>X52/G52*100</f>
        <v>117.72313392050113</v>
      </c>
    </row>
    <row r="53" spans="1:25" ht="32.25" outlineLevel="4" thickBot="1">
      <c r="A53" s="5" t="s">
        <v>94</v>
      </c>
      <c r="B53" s="21">
        <v>951</v>
      </c>
      <c r="C53" s="6" t="s">
        <v>7</v>
      </c>
      <c r="D53" s="6" t="s">
        <v>276</v>
      </c>
      <c r="E53" s="6" t="s">
        <v>91</v>
      </c>
      <c r="F53" s="6"/>
      <c r="G53" s="7">
        <f>G54+G55+G56</f>
        <v>4575.9</v>
      </c>
      <c r="H53" s="34">
        <f t="shared" si="8"/>
        <v>8918.7</v>
      </c>
      <c r="I53" s="34">
        <f t="shared" si="8"/>
        <v>8918.7</v>
      </c>
      <c r="J53" s="34">
        <f t="shared" si="8"/>
        <v>8918.7</v>
      </c>
      <c r="K53" s="34">
        <f t="shared" si="8"/>
        <v>8918.7</v>
      </c>
      <c r="L53" s="34">
        <f t="shared" si="8"/>
        <v>8918.7</v>
      </c>
      <c r="M53" s="34">
        <f t="shared" si="8"/>
        <v>8918.7</v>
      </c>
      <c r="N53" s="34">
        <f t="shared" si="8"/>
        <v>8918.7</v>
      </c>
      <c r="O53" s="34">
        <f t="shared" si="8"/>
        <v>8918.7</v>
      </c>
      <c r="P53" s="34">
        <f t="shared" si="8"/>
        <v>8918.7</v>
      </c>
      <c r="Q53" s="34">
        <f t="shared" si="8"/>
        <v>8918.7</v>
      </c>
      <c r="R53" s="34">
        <f t="shared" si="8"/>
        <v>8918.7</v>
      </c>
      <c r="S53" s="34">
        <f t="shared" si="8"/>
        <v>8918.7</v>
      </c>
      <c r="T53" s="34">
        <f t="shared" si="8"/>
        <v>8918.7</v>
      </c>
      <c r="U53" s="34">
        <f t="shared" si="8"/>
        <v>8918.7</v>
      </c>
      <c r="V53" s="34">
        <f t="shared" si="8"/>
        <v>8918.7</v>
      </c>
      <c r="W53" s="34">
        <f t="shared" si="8"/>
        <v>8918.7</v>
      </c>
      <c r="X53" s="64">
        <f t="shared" si="8"/>
        <v>5600.44265</v>
      </c>
      <c r="Y53" s="59">
        <f>X53/G53*100</f>
        <v>122.3899702790708</v>
      </c>
    </row>
    <row r="54" spans="1:25" ht="32.25" outlineLevel="5" thickBot="1">
      <c r="A54" s="88" t="s">
        <v>269</v>
      </c>
      <c r="B54" s="92">
        <v>951</v>
      </c>
      <c r="C54" s="93" t="s">
        <v>7</v>
      </c>
      <c r="D54" s="93" t="s">
        <v>276</v>
      </c>
      <c r="E54" s="93" t="s">
        <v>92</v>
      </c>
      <c r="F54" s="93"/>
      <c r="G54" s="98">
        <v>3553.9</v>
      </c>
      <c r="H54" s="26">
        <v>8918.7</v>
      </c>
      <c r="I54" s="7">
        <v>8918.7</v>
      </c>
      <c r="J54" s="7">
        <v>8918.7</v>
      </c>
      <c r="K54" s="7">
        <v>8918.7</v>
      </c>
      <c r="L54" s="7">
        <v>8918.7</v>
      </c>
      <c r="M54" s="7">
        <v>8918.7</v>
      </c>
      <c r="N54" s="7">
        <v>8918.7</v>
      </c>
      <c r="O54" s="7">
        <v>8918.7</v>
      </c>
      <c r="P54" s="7">
        <v>8918.7</v>
      </c>
      <c r="Q54" s="7">
        <v>8918.7</v>
      </c>
      <c r="R54" s="7">
        <v>8918.7</v>
      </c>
      <c r="S54" s="7">
        <v>8918.7</v>
      </c>
      <c r="T54" s="7">
        <v>8918.7</v>
      </c>
      <c r="U54" s="7">
        <v>8918.7</v>
      </c>
      <c r="V54" s="7">
        <v>8918.7</v>
      </c>
      <c r="W54" s="44">
        <v>8918.7</v>
      </c>
      <c r="X54" s="65">
        <v>5600.44265</v>
      </c>
      <c r="Y54" s="59">
        <f>X54/G54*100</f>
        <v>157.5858254312164</v>
      </c>
    </row>
    <row r="55" spans="1:25" ht="48" outlineLevel="5" thickBot="1">
      <c r="A55" s="88" t="s">
        <v>271</v>
      </c>
      <c r="B55" s="92">
        <v>951</v>
      </c>
      <c r="C55" s="93" t="s">
        <v>7</v>
      </c>
      <c r="D55" s="93" t="s">
        <v>276</v>
      </c>
      <c r="E55" s="93" t="s">
        <v>93</v>
      </c>
      <c r="F55" s="93"/>
      <c r="G55" s="98">
        <v>1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48" outlineLevel="5" thickBot="1">
      <c r="A56" s="88" t="s">
        <v>264</v>
      </c>
      <c r="B56" s="92">
        <v>951</v>
      </c>
      <c r="C56" s="93" t="s">
        <v>7</v>
      </c>
      <c r="D56" s="93" t="s">
        <v>276</v>
      </c>
      <c r="E56" s="93" t="s">
        <v>265</v>
      </c>
      <c r="F56" s="93"/>
      <c r="G56" s="98">
        <v>1021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32.25" outlineLevel="5" thickBot="1">
      <c r="A57" s="5" t="s">
        <v>101</v>
      </c>
      <c r="B57" s="21">
        <v>951</v>
      </c>
      <c r="C57" s="6" t="s">
        <v>7</v>
      </c>
      <c r="D57" s="6" t="s">
        <v>276</v>
      </c>
      <c r="E57" s="6" t="s">
        <v>95</v>
      </c>
      <c r="F57" s="6"/>
      <c r="G57" s="7">
        <f>G58+G59</f>
        <v>20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32.25" outlineLevel="5" thickBot="1">
      <c r="A58" s="88" t="s">
        <v>102</v>
      </c>
      <c r="B58" s="92">
        <v>951</v>
      </c>
      <c r="C58" s="93" t="s">
        <v>7</v>
      </c>
      <c r="D58" s="93" t="s">
        <v>276</v>
      </c>
      <c r="E58" s="93" t="s">
        <v>96</v>
      </c>
      <c r="F58" s="93"/>
      <c r="G58" s="98">
        <v>0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88" t="s">
        <v>103</v>
      </c>
      <c r="B59" s="92">
        <v>951</v>
      </c>
      <c r="C59" s="93" t="s">
        <v>7</v>
      </c>
      <c r="D59" s="93" t="s">
        <v>276</v>
      </c>
      <c r="E59" s="93" t="s">
        <v>97</v>
      </c>
      <c r="F59" s="93"/>
      <c r="G59" s="98">
        <v>20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16.5" outlineLevel="5" thickBot="1">
      <c r="A60" s="5" t="s">
        <v>104</v>
      </c>
      <c r="B60" s="21">
        <v>951</v>
      </c>
      <c r="C60" s="6" t="s">
        <v>7</v>
      </c>
      <c r="D60" s="6" t="s">
        <v>276</v>
      </c>
      <c r="E60" s="6" t="s">
        <v>98</v>
      </c>
      <c r="F60" s="6"/>
      <c r="G60" s="7">
        <f>G61+G62+G63</f>
        <v>161.4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88" t="s">
        <v>105</v>
      </c>
      <c r="B61" s="92">
        <v>951</v>
      </c>
      <c r="C61" s="93" t="s">
        <v>7</v>
      </c>
      <c r="D61" s="93" t="s">
        <v>276</v>
      </c>
      <c r="E61" s="93" t="s">
        <v>99</v>
      </c>
      <c r="F61" s="93"/>
      <c r="G61" s="98">
        <v>19.4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16.5" outlineLevel="5" thickBot="1">
      <c r="A62" s="88" t="s">
        <v>106</v>
      </c>
      <c r="B62" s="92">
        <v>951</v>
      </c>
      <c r="C62" s="93" t="s">
        <v>7</v>
      </c>
      <c r="D62" s="93" t="s">
        <v>276</v>
      </c>
      <c r="E62" s="93" t="s">
        <v>100</v>
      </c>
      <c r="F62" s="93"/>
      <c r="G62" s="98">
        <v>37.5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16.5" outlineLevel="5" thickBot="1">
      <c r="A63" s="163" t="s">
        <v>383</v>
      </c>
      <c r="B63" s="92">
        <v>951</v>
      </c>
      <c r="C63" s="93" t="s">
        <v>7</v>
      </c>
      <c r="D63" s="93" t="s">
        <v>276</v>
      </c>
      <c r="E63" s="93" t="s">
        <v>384</v>
      </c>
      <c r="F63" s="93"/>
      <c r="G63" s="98">
        <v>104.5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16.5" outlineLevel="5" thickBot="1">
      <c r="A64" s="8" t="s">
        <v>206</v>
      </c>
      <c r="B64" s="19">
        <v>951</v>
      </c>
      <c r="C64" s="9" t="s">
        <v>208</v>
      </c>
      <c r="D64" s="9" t="s">
        <v>272</v>
      </c>
      <c r="E64" s="9" t="s">
        <v>5</v>
      </c>
      <c r="F64" s="9"/>
      <c r="G64" s="10">
        <f>G65</f>
        <v>0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32.25" outlineLevel="5" thickBot="1">
      <c r="A65" s="112" t="s">
        <v>137</v>
      </c>
      <c r="B65" s="19">
        <v>951</v>
      </c>
      <c r="C65" s="9" t="s">
        <v>208</v>
      </c>
      <c r="D65" s="9" t="s">
        <v>273</v>
      </c>
      <c r="E65" s="9" t="s">
        <v>5</v>
      </c>
      <c r="F65" s="9"/>
      <c r="G65" s="10">
        <f>G66</f>
        <v>0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32.25" outlineLevel="5" thickBot="1">
      <c r="A66" s="112" t="s">
        <v>138</v>
      </c>
      <c r="B66" s="19">
        <v>951</v>
      </c>
      <c r="C66" s="9" t="s">
        <v>208</v>
      </c>
      <c r="D66" s="9" t="s">
        <v>274</v>
      </c>
      <c r="E66" s="9" t="s">
        <v>5</v>
      </c>
      <c r="F66" s="9"/>
      <c r="G66" s="10">
        <f>G67</f>
        <v>0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</row>
    <row r="67" spans="1:25" ht="32.25" outlineLevel="5" thickBot="1">
      <c r="A67" s="94" t="s">
        <v>207</v>
      </c>
      <c r="B67" s="90">
        <v>951</v>
      </c>
      <c r="C67" s="91" t="s">
        <v>208</v>
      </c>
      <c r="D67" s="91" t="s">
        <v>279</v>
      </c>
      <c r="E67" s="91" t="s">
        <v>5</v>
      </c>
      <c r="F67" s="91"/>
      <c r="G67" s="16">
        <f>G68</f>
        <v>0</v>
      </c>
      <c r="H67" s="55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75"/>
      <c r="Y67" s="59"/>
    </row>
    <row r="68" spans="1:25" ht="32.25" outlineLevel="5" thickBot="1">
      <c r="A68" s="5" t="s">
        <v>101</v>
      </c>
      <c r="B68" s="21">
        <v>951</v>
      </c>
      <c r="C68" s="6" t="s">
        <v>208</v>
      </c>
      <c r="D68" s="6" t="s">
        <v>279</v>
      </c>
      <c r="E68" s="6" t="s">
        <v>95</v>
      </c>
      <c r="F68" s="6"/>
      <c r="G68" s="7">
        <f>G69</f>
        <v>0</v>
      </c>
      <c r="H68" s="5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75"/>
      <c r="Y68" s="59"/>
    </row>
    <row r="69" spans="1:25" ht="32.25" outlineLevel="5" thickBot="1">
      <c r="A69" s="88" t="s">
        <v>103</v>
      </c>
      <c r="B69" s="92">
        <v>951</v>
      </c>
      <c r="C69" s="93" t="s">
        <v>208</v>
      </c>
      <c r="D69" s="93" t="s">
        <v>279</v>
      </c>
      <c r="E69" s="93" t="s">
        <v>97</v>
      </c>
      <c r="F69" s="93"/>
      <c r="G69" s="98">
        <v>0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</row>
    <row r="70" spans="1:25" ht="48" outlineLevel="5" thickBot="1">
      <c r="A70" s="8" t="s">
        <v>27</v>
      </c>
      <c r="B70" s="19">
        <v>951</v>
      </c>
      <c r="C70" s="9" t="s">
        <v>8</v>
      </c>
      <c r="D70" s="9" t="s">
        <v>272</v>
      </c>
      <c r="E70" s="9" t="s">
        <v>5</v>
      </c>
      <c r="F70" s="9"/>
      <c r="G70" s="10">
        <f>G71</f>
        <v>4570.8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34.5" customHeight="1" outlineLevel="3" thickBot="1">
      <c r="A71" s="112" t="s">
        <v>137</v>
      </c>
      <c r="B71" s="19">
        <v>951</v>
      </c>
      <c r="C71" s="11" t="s">
        <v>8</v>
      </c>
      <c r="D71" s="11" t="s">
        <v>273</v>
      </c>
      <c r="E71" s="11" t="s">
        <v>5</v>
      </c>
      <c r="F71" s="11"/>
      <c r="G71" s="12">
        <f>G72</f>
        <v>4570.8</v>
      </c>
      <c r="H71" s="31">
        <f aca="true" t="shared" si="9" ref="H71:X73">H72</f>
        <v>3284.2</v>
      </c>
      <c r="I71" s="31">
        <f t="shared" si="9"/>
        <v>3284.2</v>
      </c>
      <c r="J71" s="31">
        <f t="shared" si="9"/>
        <v>3284.2</v>
      </c>
      <c r="K71" s="31">
        <f t="shared" si="9"/>
        <v>3284.2</v>
      </c>
      <c r="L71" s="31">
        <f t="shared" si="9"/>
        <v>3284.2</v>
      </c>
      <c r="M71" s="31">
        <f t="shared" si="9"/>
        <v>3284.2</v>
      </c>
      <c r="N71" s="31">
        <f t="shared" si="9"/>
        <v>3284.2</v>
      </c>
      <c r="O71" s="31">
        <f t="shared" si="9"/>
        <v>3284.2</v>
      </c>
      <c r="P71" s="31">
        <f t="shared" si="9"/>
        <v>3284.2</v>
      </c>
      <c r="Q71" s="31">
        <f t="shared" si="9"/>
        <v>3284.2</v>
      </c>
      <c r="R71" s="31">
        <f t="shared" si="9"/>
        <v>3284.2</v>
      </c>
      <c r="S71" s="31">
        <f t="shared" si="9"/>
        <v>3284.2</v>
      </c>
      <c r="T71" s="31">
        <f t="shared" si="9"/>
        <v>3284.2</v>
      </c>
      <c r="U71" s="31">
        <f t="shared" si="9"/>
        <v>3284.2</v>
      </c>
      <c r="V71" s="31">
        <f t="shared" si="9"/>
        <v>3284.2</v>
      </c>
      <c r="W71" s="31">
        <f t="shared" si="9"/>
        <v>3284.2</v>
      </c>
      <c r="X71" s="66">
        <f t="shared" si="9"/>
        <v>2834.80374</v>
      </c>
      <c r="Y71" s="59">
        <f>X71/G71*100</f>
        <v>62.01985954318718</v>
      </c>
    </row>
    <row r="72" spans="1:25" ht="32.25" outlineLevel="3" thickBot="1">
      <c r="A72" s="112" t="s">
        <v>138</v>
      </c>
      <c r="B72" s="19">
        <v>951</v>
      </c>
      <c r="C72" s="11" t="s">
        <v>8</v>
      </c>
      <c r="D72" s="11" t="s">
        <v>274</v>
      </c>
      <c r="E72" s="11" t="s">
        <v>5</v>
      </c>
      <c r="F72" s="11"/>
      <c r="G72" s="12">
        <f>G73</f>
        <v>4570.8</v>
      </c>
      <c r="H72" s="32">
        <f t="shared" si="9"/>
        <v>3284.2</v>
      </c>
      <c r="I72" s="32">
        <f t="shared" si="9"/>
        <v>3284.2</v>
      </c>
      <c r="J72" s="32">
        <f t="shared" si="9"/>
        <v>3284.2</v>
      </c>
      <c r="K72" s="32">
        <f t="shared" si="9"/>
        <v>3284.2</v>
      </c>
      <c r="L72" s="32">
        <f t="shared" si="9"/>
        <v>3284.2</v>
      </c>
      <c r="M72" s="32">
        <f t="shared" si="9"/>
        <v>3284.2</v>
      </c>
      <c r="N72" s="32">
        <f t="shared" si="9"/>
        <v>3284.2</v>
      </c>
      <c r="O72" s="32">
        <f t="shared" si="9"/>
        <v>3284.2</v>
      </c>
      <c r="P72" s="32">
        <f t="shared" si="9"/>
        <v>3284.2</v>
      </c>
      <c r="Q72" s="32">
        <f t="shared" si="9"/>
        <v>3284.2</v>
      </c>
      <c r="R72" s="32">
        <f t="shared" si="9"/>
        <v>3284.2</v>
      </c>
      <c r="S72" s="32">
        <f t="shared" si="9"/>
        <v>3284.2</v>
      </c>
      <c r="T72" s="32">
        <f t="shared" si="9"/>
        <v>3284.2</v>
      </c>
      <c r="U72" s="32">
        <f t="shared" si="9"/>
        <v>3284.2</v>
      </c>
      <c r="V72" s="32">
        <f t="shared" si="9"/>
        <v>3284.2</v>
      </c>
      <c r="W72" s="32">
        <f t="shared" si="9"/>
        <v>3284.2</v>
      </c>
      <c r="X72" s="67">
        <f t="shared" si="9"/>
        <v>2834.80374</v>
      </c>
      <c r="Y72" s="59">
        <f>X72/G72*100</f>
        <v>62.01985954318718</v>
      </c>
    </row>
    <row r="73" spans="1:25" ht="48" outlineLevel="4" thickBot="1">
      <c r="A73" s="113" t="s">
        <v>210</v>
      </c>
      <c r="B73" s="90">
        <v>951</v>
      </c>
      <c r="C73" s="91" t="s">
        <v>8</v>
      </c>
      <c r="D73" s="91" t="s">
        <v>276</v>
      </c>
      <c r="E73" s="91" t="s">
        <v>5</v>
      </c>
      <c r="F73" s="91"/>
      <c r="G73" s="16">
        <f>G74+G78</f>
        <v>4570.8</v>
      </c>
      <c r="H73" s="34">
        <f t="shared" si="9"/>
        <v>3284.2</v>
      </c>
      <c r="I73" s="34">
        <f t="shared" si="9"/>
        <v>3284.2</v>
      </c>
      <c r="J73" s="34">
        <f t="shared" si="9"/>
        <v>3284.2</v>
      </c>
      <c r="K73" s="34">
        <f t="shared" si="9"/>
        <v>3284.2</v>
      </c>
      <c r="L73" s="34">
        <f t="shared" si="9"/>
        <v>3284.2</v>
      </c>
      <c r="M73" s="34">
        <f t="shared" si="9"/>
        <v>3284.2</v>
      </c>
      <c r="N73" s="34">
        <f t="shared" si="9"/>
        <v>3284.2</v>
      </c>
      <c r="O73" s="34">
        <f t="shared" si="9"/>
        <v>3284.2</v>
      </c>
      <c r="P73" s="34">
        <f t="shared" si="9"/>
        <v>3284.2</v>
      </c>
      <c r="Q73" s="34">
        <f t="shared" si="9"/>
        <v>3284.2</v>
      </c>
      <c r="R73" s="34">
        <f t="shared" si="9"/>
        <v>3284.2</v>
      </c>
      <c r="S73" s="34">
        <f t="shared" si="9"/>
        <v>3284.2</v>
      </c>
      <c r="T73" s="34">
        <f t="shared" si="9"/>
        <v>3284.2</v>
      </c>
      <c r="U73" s="34">
        <f t="shared" si="9"/>
        <v>3284.2</v>
      </c>
      <c r="V73" s="34">
        <f t="shared" si="9"/>
        <v>3284.2</v>
      </c>
      <c r="W73" s="34">
        <f t="shared" si="9"/>
        <v>3284.2</v>
      </c>
      <c r="X73" s="64">
        <f t="shared" si="9"/>
        <v>2834.80374</v>
      </c>
      <c r="Y73" s="59">
        <f>X73/G73*100</f>
        <v>62.01985954318718</v>
      </c>
    </row>
    <row r="74" spans="1:25" ht="32.25" outlineLevel="5" thickBot="1">
      <c r="A74" s="5" t="s">
        <v>94</v>
      </c>
      <c r="B74" s="21">
        <v>951</v>
      </c>
      <c r="C74" s="6" t="s">
        <v>8</v>
      </c>
      <c r="D74" s="6" t="s">
        <v>276</v>
      </c>
      <c r="E74" s="6" t="s">
        <v>91</v>
      </c>
      <c r="F74" s="6"/>
      <c r="G74" s="7">
        <f>G75+G76+G77</f>
        <v>4570.8</v>
      </c>
      <c r="H74" s="26">
        <v>3284.2</v>
      </c>
      <c r="I74" s="7">
        <v>3284.2</v>
      </c>
      <c r="J74" s="7">
        <v>3284.2</v>
      </c>
      <c r="K74" s="7">
        <v>3284.2</v>
      </c>
      <c r="L74" s="7">
        <v>3284.2</v>
      </c>
      <c r="M74" s="7">
        <v>3284.2</v>
      </c>
      <c r="N74" s="7">
        <v>3284.2</v>
      </c>
      <c r="O74" s="7">
        <v>3284.2</v>
      </c>
      <c r="P74" s="7">
        <v>3284.2</v>
      </c>
      <c r="Q74" s="7">
        <v>3284.2</v>
      </c>
      <c r="R74" s="7">
        <v>3284.2</v>
      </c>
      <c r="S74" s="7">
        <v>3284.2</v>
      </c>
      <c r="T74" s="7">
        <v>3284.2</v>
      </c>
      <c r="U74" s="7">
        <v>3284.2</v>
      </c>
      <c r="V74" s="7">
        <v>3284.2</v>
      </c>
      <c r="W74" s="44">
        <v>3284.2</v>
      </c>
      <c r="X74" s="65">
        <v>2834.80374</v>
      </c>
      <c r="Y74" s="59">
        <f>X74/G74*100</f>
        <v>62.01985954318718</v>
      </c>
    </row>
    <row r="75" spans="1:25" ht="32.25" outlineLevel="5" thickBot="1">
      <c r="A75" s="88" t="s">
        <v>269</v>
      </c>
      <c r="B75" s="92">
        <v>951</v>
      </c>
      <c r="C75" s="93" t="s">
        <v>8</v>
      </c>
      <c r="D75" s="93" t="s">
        <v>276</v>
      </c>
      <c r="E75" s="93" t="s">
        <v>92</v>
      </c>
      <c r="F75" s="93"/>
      <c r="G75" s="98">
        <v>3516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48" outlineLevel="5" thickBot="1">
      <c r="A76" s="88" t="s">
        <v>271</v>
      </c>
      <c r="B76" s="92">
        <v>951</v>
      </c>
      <c r="C76" s="93" t="s">
        <v>8</v>
      </c>
      <c r="D76" s="93" t="s">
        <v>276</v>
      </c>
      <c r="E76" s="93" t="s">
        <v>93</v>
      </c>
      <c r="F76" s="93"/>
      <c r="G76" s="98">
        <v>1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48" outlineLevel="5" thickBot="1">
      <c r="A77" s="88" t="s">
        <v>264</v>
      </c>
      <c r="B77" s="92">
        <v>951</v>
      </c>
      <c r="C77" s="93" t="s">
        <v>8</v>
      </c>
      <c r="D77" s="93" t="s">
        <v>276</v>
      </c>
      <c r="E77" s="93" t="s">
        <v>265</v>
      </c>
      <c r="F77" s="93"/>
      <c r="G77" s="98">
        <v>1053.8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5" t="s">
        <v>101</v>
      </c>
      <c r="B78" s="21">
        <v>951</v>
      </c>
      <c r="C78" s="6" t="s">
        <v>8</v>
      </c>
      <c r="D78" s="6" t="s">
        <v>276</v>
      </c>
      <c r="E78" s="6" t="s">
        <v>95</v>
      </c>
      <c r="F78" s="6"/>
      <c r="G78" s="7">
        <f>G79+G80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32.25" outlineLevel="5" thickBot="1">
      <c r="A79" s="88" t="s">
        <v>102</v>
      </c>
      <c r="B79" s="92">
        <v>951</v>
      </c>
      <c r="C79" s="93" t="s">
        <v>8</v>
      </c>
      <c r="D79" s="93" t="s">
        <v>276</v>
      </c>
      <c r="E79" s="93" t="s">
        <v>96</v>
      </c>
      <c r="F79" s="93"/>
      <c r="G79" s="98"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32.25" outlineLevel="5" thickBot="1">
      <c r="A80" s="88" t="s">
        <v>103</v>
      </c>
      <c r="B80" s="92">
        <v>951</v>
      </c>
      <c r="C80" s="93" t="s">
        <v>8</v>
      </c>
      <c r="D80" s="93" t="s">
        <v>276</v>
      </c>
      <c r="E80" s="93" t="s">
        <v>97</v>
      </c>
      <c r="F80" s="93"/>
      <c r="G80" s="98">
        <v>0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16.5" outlineLevel="5" thickBot="1">
      <c r="A81" s="8" t="s">
        <v>216</v>
      </c>
      <c r="B81" s="19">
        <v>951</v>
      </c>
      <c r="C81" s="9" t="s">
        <v>218</v>
      </c>
      <c r="D81" s="9" t="s">
        <v>272</v>
      </c>
      <c r="E81" s="9" t="s">
        <v>5</v>
      </c>
      <c r="F81" s="9"/>
      <c r="G81" s="10">
        <f>G82</f>
        <v>500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</row>
    <row r="82" spans="1:25" ht="32.25" outlineLevel="5" thickBot="1">
      <c r="A82" s="112" t="s">
        <v>137</v>
      </c>
      <c r="B82" s="19">
        <v>951</v>
      </c>
      <c r="C82" s="9" t="s">
        <v>218</v>
      </c>
      <c r="D82" s="9" t="s">
        <v>273</v>
      </c>
      <c r="E82" s="9" t="s">
        <v>5</v>
      </c>
      <c r="F82" s="9"/>
      <c r="G82" s="10">
        <f>G83</f>
        <v>500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</row>
    <row r="83" spans="1:25" ht="32.25" outlineLevel="5" thickBot="1">
      <c r="A83" s="112" t="s">
        <v>138</v>
      </c>
      <c r="B83" s="19">
        <v>951</v>
      </c>
      <c r="C83" s="9" t="s">
        <v>218</v>
      </c>
      <c r="D83" s="9" t="s">
        <v>274</v>
      </c>
      <c r="E83" s="9" t="s">
        <v>5</v>
      </c>
      <c r="F83" s="9"/>
      <c r="G83" s="10">
        <f>G84</f>
        <v>500</v>
      </c>
      <c r="H83" s="55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75"/>
      <c r="Y83" s="59"/>
    </row>
    <row r="84" spans="1:25" ht="32.25" outlineLevel="5" thickBot="1">
      <c r="A84" s="94" t="s">
        <v>217</v>
      </c>
      <c r="B84" s="90">
        <v>951</v>
      </c>
      <c r="C84" s="91" t="s">
        <v>218</v>
      </c>
      <c r="D84" s="91" t="s">
        <v>280</v>
      </c>
      <c r="E84" s="91" t="s">
        <v>5</v>
      </c>
      <c r="F84" s="91"/>
      <c r="G84" s="16">
        <f>G85</f>
        <v>500</v>
      </c>
      <c r="H84" s="55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75"/>
      <c r="Y84" s="59"/>
    </row>
    <row r="85" spans="1:25" ht="16.5" outlineLevel="5" thickBot="1">
      <c r="A85" s="5" t="s">
        <v>252</v>
      </c>
      <c r="B85" s="21">
        <v>951</v>
      </c>
      <c r="C85" s="6" t="s">
        <v>218</v>
      </c>
      <c r="D85" s="6" t="s">
        <v>280</v>
      </c>
      <c r="E85" s="6" t="s">
        <v>254</v>
      </c>
      <c r="F85" s="6"/>
      <c r="G85" s="7">
        <f>G86</f>
        <v>500</v>
      </c>
      <c r="H85" s="55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75"/>
      <c r="Y85" s="59"/>
    </row>
    <row r="86" spans="1:25" ht="16.5" outlineLevel="5" thickBot="1">
      <c r="A86" s="88" t="s">
        <v>253</v>
      </c>
      <c r="B86" s="92">
        <v>951</v>
      </c>
      <c r="C86" s="93" t="s">
        <v>218</v>
      </c>
      <c r="D86" s="93" t="s">
        <v>280</v>
      </c>
      <c r="E86" s="93" t="s">
        <v>255</v>
      </c>
      <c r="F86" s="93"/>
      <c r="G86" s="98">
        <v>500</v>
      </c>
      <c r="H86" s="55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75"/>
      <c r="Y86" s="59"/>
    </row>
    <row r="87" spans="1:25" ht="16.5" outlineLevel="3" thickBot="1">
      <c r="A87" s="8" t="s">
        <v>28</v>
      </c>
      <c r="B87" s="19">
        <v>951</v>
      </c>
      <c r="C87" s="9" t="s">
        <v>9</v>
      </c>
      <c r="D87" s="9" t="s">
        <v>272</v>
      </c>
      <c r="E87" s="9" t="s">
        <v>5</v>
      </c>
      <c r="F87" s="9"/>
      <c r="G87" s="10">
        <f>G88</f>
        <v>200</v>
      </c>
      <c r="H87" s="31">
        <f aca="true" t="shared" si="10" ref="H87:X89">H88</f>
        <v>0</v>
      </c>
      <c r="I87" s="31">
        <f t="shared" si="10"/>
        <v>0</v>
      </c>
      <c r="J87" s="31">
        <f t="shared" si="10"/>
        <v>0</v>
      </c>
      <c r="K87" s="31">
        <f t="shared" si="10"/>
        <v>0</v>
      </c>
      <c r="L87" s="31">
        <f t="shared" si="10"/>
        <v>0</v>
      </c>
      <c r="M87" s="31">
        <f t="shared" si="10"/>
        <v>0</v>
      </c>
      <c r="N87" s="31">
        <f t="shared" si="10"/>
        <v>0</v>
      </c>
      <c r="O87" s="31">
        <f t="shared" si="10"/>
        <v>0</v>
      </c>
      <c r="P87" s="31">
        <f t="shared" si="10"/>
        <v>0</v>
      </c>
      <c r="Q87" s="31">
        <f t="shared" si="10"/>
        <v>0</v>
      </c>
      <c r="R87" s="31">
        <f t="shared" si="10"/>
        <v>0</v>
      </c>
      <c r="S87" s="31">
        <f t="shared" si="10"/>
        <v>0</v>
      </c>
      <c r="T87" s="31">
        <f t="shared" si="10"/>
        <v>0</v>
      </c>
      <c r="U87" s="31">
        <f t="shared" si="10"/>
        <v>0</v>
      </c>
      <c r="V87" s="31">
        <f t="shared" si="10"/>
        <v>0</v>
      </c>
      <c r="W87" s="31">
        <f t="shared" si="10"/>
        <v>0</v>
      </c>
      <c r="X87" s="66">
        <f t="shared" si="10"/>
        <v>0</v>
      </c>
      <c r="Y87" s="59">
        <f aca="true" t="shared" si="11" ref="Y87:Y94">X87/G87*100</f>
        <v>0</v>
      </c>
    </row>
    <row r="88" spans="1:25" ht="32.25" outlineLevel="3" thickBot="1">
      <c r="A88" s="112" t="s">
        <v>137</v>
      </c>
      <c r="B88" s="19">
        <v>951</v>
      </c>
      <c r="C88" s="11" t="s">
        <v>9</v>
      </c>
      <c r="D88" s="11" t="s">
        <v>273</v>
      </c>
      <c r="E88" s="11" t="s">
        <v>5</v>
      </c>
      <c r="F88" s="11"/>
      <c r="G88" s="12">
        <f>G89</f>
        <v>200</v>
      </c>
      <c r="H88" s="32">
        <f t="shared" si="10"/>
        <v>0</v>
      </c>
      <c r="I88" s="32">
        <f t="shared" si="10"/>
        <v>0</v>
      </c>
      <c r="J88" s="32">
        <f t="shared" si="10"/>
        <v>0</v>
      </c>
      <c r="K88" s="32">
        <f t="shared" si="10"/>
        <v>0</v>
      </c>
      <c r="L88" s="32">
        <f t="shared" si="10"/>
        <v>0</v>
      </c>
      <c r="M88" s="32">
        <f t="shared" si="10"/>
        <v>0</v>
      </c>
      <c r="N88" s="32">
        <f t="shared" si="10"/>
        <v>0</v>
      </c>
      <c r="O88" s="32">
        <f t="shared" si="10"/>
        <v>0</v>
      </c>
      <c r="P88" s="32">
        <f t="shared" si="10"/>
        <v>0</v>
      </c>
      <c r="Q88" s="32">
        <f t="shared" si="10"/>
        <v>0</v>
      </c>
      <c r="R88" s="32">
        <f t="shared" si="10"/>
        <v>0</v>
      </c>
      <c r="S88" s="32">
        <f t="shared" si="10"/>
        <v>0</v>
      </c>
      <c r="T88" s="32">
        <f t="shared" si="10"/>
        <v>0</v>
      </c>
      <c r="U88" s="32">
        <f t="shared" si="10"/>
        <v>0</v>
      </c>
      <c r="V88" s="32">
        <f t="shared" si="10"/>
        <v>0</v>
      </c>
      <c r="W88" s="32">
        <f t="shared" si="10"/>
        <v>0</v>
      </c>
      <c r="X88" s="67">
        <f t="shared" si="10"/>
        <v>0</v>
      </c>
      <c r="Y88" s="59">
        <f t="shared" si="11"/>
        <v>0</v>
      </c>
    </row>
    <row r="89" spans="1:25" ht="32.25" outlineLevel="4" thickBot="1">
      <c r="A89" s="112" t="s">
        <v>138</v>
      </c>
      <c r="B89" s="19">
        <v>951</v>
      </c>
      <c r="C89" s="11" t="s">
        <v>9</v>
      </c>
      <c r="D89" s="11" t="s">
        <v>274</v>
      </c>
      <c r="E89" s="11" t="s">
        <v>5</v>
      </c>
      <c r="F89" s="11"/>
      <c r="G89" s="12">
        <f>G90</f>
        <v>200</v>
      </c>
      <c r="H89" s="34">
        <f t="shared" si="10"/>
        <v>0</v>
      </c>
      <c r="I89" s="34">
        <f t="shared" si="10"/>
        <v>0</v>
      </c>
      <c r="J89" s="34">
        <f t="shared" si="10"/>
        <v>0</v>
      </c>
      <c r="K89" s="34">
        <f t="shared" si="10"/>
        <v>0</v>
      </c>
      <c r="L89" s="34">
        <f t="shared" si="10"/>
        <v>0</v>
      </c>
      <c r="M89" s="34">
        <f t="shared" si="10"/>
        <v>0</v>
      </c>
      <c r="N89" s="34">
        <f t="shared" si="10"/>
        <v>0</v>
      </c>
      <c r="O89" s="34">
        <f t="shared" si="10"/>
        <v>0</v>
      </c>
      <c r="P89" s="34">
        <f t="shared" si="10"/>
        <v>0</v>
      </c>
      <c r="Q89" s="34">
        <f t="shared" si="10"/>
        <v>0</v>
      </c>
      <c r="R89" s="34">
        <f t="shared" si="10"/>
        <v>0</v>
      </c>
      <c r="S89" s="34">
        <f t="shared" si="10"/>
        <v>0</v>
      </c>
      <c r="T89" s="34">
        <f t="shared" si="10"/>
        <v>0</v>
      </c>
      <c r="U89" s="34">
        <f t="shared" si="10"/>
        <v>0</v>
      </c>
      <c r="V89" s="34">
        <f t="shared" si="10"/>
        <v>0</v>
      </c>
      <c r="W89" s="34">
        <f t="shared" si="10"/>
        <v>0</v>
      </c>
      <c r="X89" s="68">
        <f t="shared" si="10"/>
        <v>0</v>
      </c>
      <c r="Y89" s="59">
        <f t="shared" si="11"/>
        <v>0</v>
      </c>
    </row>
    <row r="90" spans="1:25" ht="32.25" outlineLevel="5" thickBot="1">
      <c r="A90" s="94" t="s">
        <v>141</v>
      </c>
      <c r="B90" s="90">
        <v>951</v>
      </c>
      <c r="C90" s="91" t="s">
        <v>9</v>
      </c>
      <c r="D90" s="91" t="s">
        <v>281</v>
      </c>
      <c r="E90" s="91" t="s">
        <v>5</v>
      </c>
      <c r="F90" s="91"/>
      <c r="G90" s="16">
        <f>G91</f>
        <v>200</v>
      </c>
      <c r="H90" s="26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44"/>
      <c r="X90" s="65">
        <v>0</v>
      </c>
      <c r="Y90" s="59">
        <f t="shared" si="11"/>
        <v>0</v>
      </c>
    </row>
    <row r="91" spans="1:25" ht="15.75" customHeight="1" outlineLevel="3" thickBot="1">
      <c r="A91" s="5" t="s">
        <v>111</v>
      </c>
      <c r="B91" s="21">
        <v>951</v>
      </c>
      <c r="C91" s="6" t="s">
        <v>9</v>
      </c>
      <c r="D91" s="6" t="s">
        <v>281</v>
      </c>
      <c r="E91" s="6" t="s">
        <v>110</v>
      </c>
      <c r="F91" s="6"/>
      <c r="G91" s="7">
        <v>200</v>
      </c>
      <c r="H91" s="31" t="e">
        <f aca="true" t="shared" si="12" ref="H91:X91">H92+H100+H109+H115+H121+H143+H150+H165</f>
        <v>#REF!</v>
      </c>
      <c r="I91" s="31" t="e">
        <f t="shared" si="12"/>
        <v>#REF!</v>
      </c>
      <c r="J91" s="31" t="e">
        <f t="shared" si="12"/>
        <v>#REF!</v>
      </c>
      <c r="K91" s="31" t="e">
        <f t="shared" si="12"/>
        <v>#REF!</v>
      </c>
      <c r="L91" s="31" t="e">
        <f t="shared" si="12"/>
        <v>#REF!</v>
      </c>
      <c r="M91" s="31" t="e">
        <f t="shared" si="12"/>
        <v>#REF!</v>
      </c>
      <c r="N91" s="31" t="e">
        <f t="shared" si="12"/>
        <v>#REF!</v>
      </c>
      <c r="O91" s="31" t="e">
        <f t="shared" si="12"/>
        <v>#REF!</v>
      </c>
      <c r="P91" s="31" t="e">
        <f t="shared" si="12"/>
        <v>#REF!</v>
      </c>
      <c r="Q91" s="31" t="e">
        <f t="shared" si="12"/>
        <v>#REF!</v>
      </c>
      <c r="R91" s="31" t="e">
        <f t="shared" si="12"/>
        <v>#REF!</v>
      </c>
      <c r="S91" s="31" t="e">
        <f t="shared" si="12"/>
        <v>#REF!</v>
      </c>
      <c r="T91" s="31" t="e">
        <f t="shared" si="12"/>
        <v>#REF!</v>
      </c>
      <c r="U91" s="31" t="e">
        <f t="shared" si="12"/>
        <v>#REF!</v>
      </c>
      <c r="V91" s="31" t="e">
        <f t="shared" si="12"/>
        <v>#REF!</v>
      </c>
      <c r="W91" s="31" t="e">
        <f t="shared" si="12"/>
        <v>#REF!</v>
      </c>
      <c r="X91" s="69" t="e">
        <f t="shared" si="12"/>
        <v>#REF!</v>
      </c>
      <c r="Y91" s="59" t="e">
        <f t="shared" si="11"/>
        <v>#REF!</v>
      </c>
    </row>
    <row r="92" spans="1:25" ht="16.5" outlineLevel="3" thickBot="1">
      <c r="A92" s="8" t="s">
        <v>29</v>
      </c>
      <c r="B92" s="19">
        <v>951</v>
      </c>
      <c r="C92" s="9" t="s">
        <v>67</v>
      </c>
      <c r="D92" s="9" t="s">
        <v>272</v>
      </c>
      <c r="E92" s="9" t="s">
        <v>5</v>
      </c>
      <c r="F92" s="9"/>
      <c r="G92" s="143">
        <f>G93+G149</f>
        <v>53581.12100000001</v>
      </c>
      <c r="H92" s="32" t="e">
        <f>H93+#REF!</f>
        <v>#REF!</v>
      </c>
      <c r="I92" s="32" t="e">
        <f>I93+#REF!</f>
        <v>#REF!</v>
      </c>
      <c r="J92" s="32" t="e">
        <f>J93+#REF!</f>
        <v>#REF!</v>
      </c>
      <c r="K92" s="32" t="e">
        <f>K93+#REF!</f>
        <v>#REF!</v>
      </c>
      <c r="L92" s="32" t="e">
        <f>L93+#REF!</f>
        <v>#REF!</v>
      </c>
      <c r="M92" s="32" t="e">
        <f>M93+#REF!</f>
        <v>#REF!</v>
      </c>
      <c r="N92" s="32" t="e">
        <f>N93+#REF!</f>
        <v>#REF!</v>
      </c>
      <c r="O92" s="32" t="e">
        <f>O93+#REF!</f>
        <v>#REF!</v>
      </c>
      <c r="P92" s="32" t="e">
        <f>P93+#REF!</f>
        <v>#REF!</v>
      </c>
      <c r="Q92" s="32" t="e">
        <f>Q93+#REF!</f>
        <v>#REF!</v>
      </c>
      <c r="R92" s="32" t="e">
        <f>R93+#REF!</f>
        <v>#REF!</v>
      </c>
      <c r="S92" s="32" t="e">
        <f>S93+#REF!</f>
        <v>#REF!</v>
      </c>
      <c r="T92" s="32" t="e">
        <f>T93+#REF!</f>
        <v>#REF!</v>
      </c>
      <c r="U92" s="32" t="e">
        <f>U93+#REF!</f>
        <v>#REF!</v>
      </c>
      <c r="V92" s="32" t="e">
        <f>V93+#REF!</f>
        <v>#REF!</v>
      </c>
      <c r="W92" s="32" t="e">
        <f>W93+#REF!</f>
        <v>#REF!</v>
      </c>
      <c r="X92" s="70" t="e">
        <f>X93+#REF!</f>
        <v>#REF!</v>
      </c>
      <c r="Y92" s="59" t="e">
        <f t="shared" si="11"/>
        <v>#REF!</v>
      </c>
    </row>
    <row r="93" spans="1:25" ht="32.25" outlineLevel="4" thickBot="1">
      <c r="A93" s="112" t="s">
        <v>137</v>
      </c>
      <c r="B93" s="19">
        <v>951</v>
      </c>
      <c r="C93" s="11" t="s">
        <v>67</v>
      </c>
      <c r="D93" s="11" t="s">
        <v>273</v>
      </c>
      <c r="E93" s="11" t="s">
        <v>5</v>
      </c>
      <c r="F93" s="11"/>
      <c r="G93" s="146">
        <f>G94</f>
        <v>42179.030000000006</v>
      </c>
      <c r="H93" s="34">
        <f aca="true" t="shared" si="13" ref="H93:X93">H94</f>
        <v>0</v>
      </c>
      <c r="I93" s="34">
        <f t="shared" si="13"/>
        <v>0</v>
      </c>
      <c r="J93" s="34">
        <f t="shared" si="13"/>
        <v>0</v>
      </c>
      <c r="K93" s="34">
        <f t="shared" si="13"/>
        <v>0</v>
      </c>
      <c r="L93" s="34">
        <f t="shared" si="13"/>
        <v>0</v>
      </c>
      <c r="M93" s="34">
        <f t="shared" si="13"/>
        <v>0</v>
      </c>
      <c r="N93" s="34">
        <f t="shared" si="13"/>
        <v>0</v>
      </c>
      <c r="O93" s="34">
        <f t="shared" si="13"/>
        <v>0</v>
      </c>
      <c r="P93" s="34">
        <f t="shared" si="13"/>
        <v>0</v>
      </c>
      <c r="Q93" s="34">
        <f t="shared" si="13"/>
        <v>0</v>
      </c>
      <c r="R93" s="34">
        <f t="shared" si="13"/>
        <v>0</v>
      </c>
      <c r="S93" s="34">
        <f t="shared" si="13"/>
        <v>0</v>
      </c>
      <c r="T93" s="34">
        <f t="shared" si="13"/>
        <v>0</v>
      </c>
      <c r="U93" s="34">
        <f t="shared" si="13"/>
        <v>0</v>
      </c>
      <c r="V93" s="34">
        <f t="shared" si="13"/>
        <v>0</v>
      </c>
      <c r="W93" s="34">
        <f t="shared" si="13"/>
        <v>0</v>
      </c>
      <c r="X93" s="68">
        <f t="shared" si="13"/>
        <v>950</v>
      </c>
      <c r="Y93" s="59">
        <f t="shared" si="11"/>
        <v>2.2523040477697087</v>
      </c>
    </row>
    <row r="94" spans="1:25" ht="32.25" outlineLevel="5" thickBot="1">
      <c r="A94" s="112" t="s">
        <v>138</v>
      </c>
      <c r="B94" s="19">
        <v>951</v>
      </c>
      <c r="C94" s="11" t="s">
        <v>67</v>
      </c>
      <c r="D94" s="11" t="s">
        <v>274</v>
      </c>
      <c r="E94" s="11" t="s">
        <v>5</v>
      </c>
      <c r="F94" s="11"/>
      <c r="G94" s="146">
        <f>G95+G102+G110+G117+G115+G129+G136+G143</f>
        <v>42179.030000000006</v>
      </c>
      <c r="H94" s="26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44"/>
      <c r="X94" s="65">
        <v>950</v>
      </c>
      <c r="Y94" s="59">
        <f t="shared" si="11"/>
        <v>2.2523040477697087</v>
      </c>
    </row>
    <row r="95" spans="1:25" ht="18.75" customHeight="1" outlineLevel="5" thickBot="1">
      <c r="A95" s="94" t="s">
        <v>30</v>
      </c>
      <c r="B95" s="90">
        <v>951</v>
      </c>
      <c r="C95" s="91" t="s">
        <v>67</v>
      </c>
      <c r="D95" s="91" t="s">
        <v>282</v>
      </c>
      <c r="E95" s="91" t="s">
        <v>5</v>
      </c>
      <c r="F95" s="91"/>
      <c r="G95" s="145">
        <f>G96+G100</f>
        <v>1430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75"/>
      <c r="Y95" s="59"/>
    </row>
    <row r="96" spans="1:25" ht="32.25" outlineLevel="5" thickBot="1">
      <c r="A96" s="5" t="s">
        <v>94</v>
      </c>
      <c r="B96" s="21">
        <v>951</v>
      </c>
      <c r="C96" s="6" t="s">
        <v>67</v>
      </c>
      <c r="D96" s="6" t="s">
        <v>282</v>
      </c>
      <c r="E96" s="6" t="s">
        <v>91</v>
      </c>
      <c r="F96" s="6"/>
      <c r="G96" s="149">
        <f>G97+G98+G99</f>
        <v>1184.2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</row>
    <row r="97" spans="1:25" ht="32.25" outlineLevel="5" thickBot="1">
      <c r="A97" s="88" t="s">
        <v>269</v>
      </c>
      <c r="B97" s="92">
        <v>951</v>
      </c>
      <c r="C97" s="93" t="s">
        <v>67</v>
      </c>
      <c r="D97" s="93" t="s">
        <v>282</v>
      </c>
      <c r="E97" s="93" t="s">
        <v>92</v>
      </c>
      <c r="F97" s="93"/>
      <c r="G97" s="144">
        <v>909.5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</row>
    <row r="98" spans="1:25" ht="48" outlineLevel="5" thickBot="1">
      <c r="A98" s="88" t="s">
        <v>271</v>
      </c>
      <c r="B98" s="92">
        <v>951</v>
      </c>
      <c r="C98" s="93" t="s">
        <v>67</v>
      </c>
      <c r="D98" s="93" t="s">
        <v>282</v>
      </c>
      <c r="E98" s="93" t="s">
        <v>93</v>
      </c>
      <c r="F98" s="93"/>
      <c r="G98" s="144">
        <v>0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</row>
    <row r="99" spans="1:25" ht="48" outlineLevel="5" thickBot="1">
      <c r="A99" s="88" t="s">
        <v>264</v>
      </c>
      <c r="B99" s="92">
        <v>951</v>
      </c>
      <c r="C99" s="93" t="s">
        <v>67</v>
      </c>
      <c r="D99" s="93" t="s">
        <v>282</v>
      </c>
      <c r="E99" s="93" t="s">
        <v>265</v>
      </c>
      <c r="F99" s="93"/>
      <c r="G99" s="144">
        <v>274.7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35.25" customHeight="1" outlineLevel="6" thickBot="1">
      <c r="A100" s="5" t="s">
        <v>101</v>
      </c>
      <c r="B100" s="21">
        <v>951</v>
      </c>
      <c r="C100" s="6" t="s">
        <v>67</v>
      </c>
      <c r="D100" s="6" t="s">
        <v>282</v>
      </c>
      <c r="E100" s="6" t="s">
        <v>95</v>
      </c>
      <c r="F100" s="6"/>
      <c r="G100" s="149">
        <f>G101</f>
        <v>245.8</v>
      </c>
      <c r="H100" s="32">
        <f aca="true" t="shared" si="14" ref="H100:P100">H101</f>
        <v>0</v>
      </c>
      <c r="I100" s="32">
        <f t="shared" si="14"/>
        <v>0</v>
      </c>
      <c r="J100" s="32">
        <f t="shared" si="14"/>
        <v>0</v>
      </c>
      <c r="K100" s="32">
        <f t="shared" si="14"/>
        <v>0</v>
      </c>
      <c r="L100" s="32">
        <f t="shared" si="14"/>
        <v>0</v>
      </c>
      <c r="M100" s="32">
        <f t="shared" si="14"/>
        <v>0</v>
      </c>
      <c r="N100" s="32">
        <f t="shared" si="14"/>
        <v>0</v>
      </c>
      <c r="O100" s="32">
        <f t="shared" si="14"/>
        <v>0</v>
      </c>
      <c r="P100" s="32">
        <f t="shared" si="14"/>
        <v>0</v>
      </c>
      <c r="Q100" s="32">
        <f aca="true" t="shared" si="15" ref="Q100:W100">Q101</f>
        <v>0</v>
      </c>
      <c r="R100" s="32">
        <f t="shared" si="15"/>
        <v>0</v>
      </c>
      <c r="S100" s="32">
        <f t="shared" si="15"/>
        <v>0</v>
      </c>
      <c r="T100" s="32">
        <f t="shared" si="15"/>
        <v>0</v>
      </c>
      <c r="U100" s="32">
        <f t="shared" si="15"/>
        <v>0</v>
      </c>
      <c r="V100" s="32">
        <f t="shared" si="15"/>
        <v>0</v>
      </c>
      <c r="W100" s="32">
        <f t="shared" si="15"/>
        <v>0</v>
      </c>
      <c r="X100" s="67">
        <f>X101</f>
        <v>9539.0701</v>
      </c>
      <c r="Y100" s="59">
        <f>X100/G100*100</f>
        <v>3880.8259153783565</v>
      </c>
    </row>
    <row r="101" spans="1:25" ht="32.25" outlineLevel="4" thickBot="1">
      <c r="A101" s="88" t="s">
        <v>103</v>
      </c>
      <c r="B101" s="92">
        <v>951</v>
      </c>
      <c r="C101" s="93" t="s">
        <v>67</v>
      </c>
      <c r="D101" s="93" t="s">
        <v>282</v>
      </c>
      <c r="E101" s="93" t="s">
        <v>97</v>
      </c>
      <c r="F101" s="93"/>
      <c r="G101" s="144">
        <v>245.8</v>
      </c>
      <c r="H101" s="34">
        <f aca="true" t="shared" si="16" ref="H101:X101">H102</f>
        <v>0</v>
      </c>
      <c r="I101" s="34">
        <f t="shared" si="16"/>
        <v>0</v>
      </c>
      <c r="J101" s="34">
        <f t="shared" si="16"/>
        <v>0</v>
      </c>
      <c r="K101" s="34">
        <f t="shared" si="16"/>
        <v>0</v>
      </c>
      <c r="L101" s="34">
        <f t="shared" si="16"/>
        <v>0</v>
      </c>
      <c r="M101" s="34">
        <f t="shared" si="16"/>
        <v>0</v>
      </c>
      <c r="N101" s="34">
        <f t="shared" si="16"/>
        <v>0</v>
      </c>
      <c r="O101" s="34">
        <f t="shared" si="16"/>
        <v>0</v>
      </c>
      <c r="P101" s="34">
        <f t="shared" si="16"/>
        <v>0</v>
      </c>
      <c r="Q101" s="34">
        <f t="shared" si="16"/>
        <v>0</v>
      </c>
      <c r="R101" s="34">
        <f t="shared" si="16"/>
        <v>0</v>
      </c>
      <c r="S101" s="34">
        <f t="shared" si="16"/>
        <v>0</v>
      </c>
      <c r="T101" s="34">
        <f t="shared" si="16"/>
        <v>0</v>
      </c>
      <c r="U101" s="34">
        <f t="shared" si="16"/>
        <v>0</v>
      </c>
      <c r="V101" s="34">
        <f t="shared" si="16"/>
        <v>0</v>
      </c>
      <c r="W101" s="34">
        <f t="shared" si="16"/>
        <v>0</v>
      </c>
      <c r="X101" s="64">
        <f t="shared" si="16"/>
        <v>9539.0701</v>
      </c>
      <c r="Y101" s="59">
        <f>X101/G101*100</f>
        <v>3880.8259153783565</v>
      </c>
    </row>
    <row r="102" spans="1:25" ht="48" outlineLevel="5" thickBot="1">
      <c r="A102" s="113" t="s">
        <v>210</v>
      </c>
      <c r="B102" s="90">
        <v>951</v>
      </c>
      <c r="C102" s="91" t="s">
        <v>67</v>
      </c>
      <c r="D102" s="91" t="s">
        <v>276</v>
      </c>
      <c r="E102" s="91" t="s">
        <v>5</v>
      </c>
      <c r="F102" s="91"/>
      <c r="G102" s="145">
        <f>G103+G107</f>
        <v>16388.780000000002</v>
      </c>
      <c r="H102" s="26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44"/>
      <c r="X102" s="65">
        <v>9539.0701</v>
      </c>
      <c r="Y102" s="59">
        <f>X102/G102*100</f>
        <v>58.20488224260744</v>
      </c>
    </row>
    <row r="103" spans="1:25" ht="32.25" outlineLevel="5" thickBot="1">
      <c r="A103" s="5" t="s">
        <v>94</v>
      </c>
      <c r="B103" s="21">
        <v>951</v>
      </c>
      <c r="C103" s="6" t="s">
        <v>67</v>
      </c>
      <c r="D103" s="6" t="s">
        <v>276</v>
      </c>
      <c r="E103" s="6" t="s">
        <v>91</v>
      </c>
      <c r="F103" s="6"/>
      <c r="G103" s="149">
        <f>G104+G105+G106</f>
        <v>16169.2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</row>
    <row r="104" spans="1:25" ht="32.25" outlineLevel="5" thickBot="1">
      <c r="A104" s="88" t="s">
        <v>269</v>
      </c>
      <c r="B104" s="92">
        <v>951</v>
      </c>
      <c r="C104" s="93" t="s">
        <v>67</v>
      </c>
      <c r="D104" s="93" t="s">
        <v>276</v>
      </c>
      <c r="E104" s="93" t="s">
        <v>92</v>
      </c>
      <c r="F104" s="93"/>
      <c r="G104" s="144">
        <v>12417.2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75"/>
      <c r="Y104" s="59"/>
    </row>
    <row r="105" spans="1:25" ht="48" outlineLevel="5" thickBot="1">
      <c r="A105" s="88" t="s">
        <v>271</v>
      </c>
      <c r="B105" s="92">
        <v>951</v>
      </c>
      <c r="C105" s="93" t="s">
        <v>67</v>
      </c>
      <c r="D105" s="93" t="s">
        <v>276</v>
      </c>
      <c r="E105" s="93" t="s">
        <v>93</v>
      </c>
      <c r="F105" s="93"/>
      <c r="G105" s="98">
        <v>2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75"/>
      <c r="Y105" s="59"/>
    </row>
    <row r="106" spans="1:25" ht="48" outlineLevel="5" thickBot="1">
      <c r="A106" s="88" t="s">
        <v>264</v>
      </c>
      <c r="B106" s="92">
        <v>951</v>
      </c>
      <c r="C106" s="93" t="s">
        <v>67</v>
      </c>
      <c r="D106" s="93" t="s">
        <v>276</v>
      </c>
      <c r="E106" s="93" t="s">
        <v>265</v>
      </c>
      <c r="F106" s="93"/>
      <c r="G106" s="98">
        <v>3750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75"/>
      <c r="Y106" s="59"/>
    </row>
    <row r="107" spans="1:25" ht="32.25" outlineLevel="5" thickBot="1">
      <c r="A107" s="5" t="s">
        <v>101</v>
      </c>
      <c r="B107" s="21">
        <v>951</v>
      </c>
      <c r="C107" s="6" t="s">
        <v>67</v>
      </c>
      <c r="D107" s="6" t="s">
        <v>276</v>
      </c>
      <c r="E107" s="6" t="s">
        <v>95</v>
      </c>
      <c r="F107" s="6"/>
      <c r="G107" s="7">
        <f>G108+G109</f>
        <v>219.58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75"/>
      <c r="Y107" s="59"/>
    </row>
    <row r="108" spans="1:25" ht="32.25" outlineLevel="5" thickBot="1">
      <c r="A108" s="88" t="s">
        <v>102</v>
      </c>
      <c r="B108" s="92">
        <v>951</v>
      </c>
      <c r="C108" s="93" t="s">
        <v>67</v>
      </c>
      <c r="D108" s="93" t="s">
        <v>276</v>
      </c>
      <c r="E108" s="93" t="s">
        <v>96</v>
      </c>
      <c r="F108" s="93"/>
      <c r="G108" s="98">
        <v>0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75"/>
      <c r="Y108" s="59"/>
    </row>
    <row r="109" spans="1:25" ht="32.25" outlineLevel="6" thickBot="1">
      <c r="A109" s="88" t="s">
        <v>103</v>
      </c>
      <c r="B109" s="92">
        <v>951</v>
      </c>
      <c r="C109" s="93" t="s">
        <v>67</v>
      </c>
      <c r="D109" s="93" t="s">
        <v>276</v>
      </c>
      <c r="E109" s="93" t="s">
        <v>97</v>
      </c>
      <c r="F109" s="93"/>
      <c r="G109" s="98">
        <v>219.58</v>
      </c>
      <c r="H109" s="32">
        <f aca="true" t="shared" si="17" ref="H109:W109">H110</f>
        <v>0</v>
      </c>
      <c r="I109" s="32">
        <f t="shared" si="17"/>
        <v>0</v>
      </c>
      <c r="J109" s="32">
        <f t="shared" si="17"/>
        <v>0</v>
      </c>
      <c r="K109" s="32">
        <f t="shared" si="17"/>
        <v>0</v>
      </c>
      <c r="L109" s="32">
        <f t="shared" si="17"/>
        <v>0</v>
      </c>
      <c r="M109" s="32">
        <f t="shared" si="17"/>
        <v>0</v>
      </c>
      <c r="N109" s="32">
        <f t="shared" si="17"/>
        <v>0</v>
      </c>
      <c r="O109" s="32">
        <f t="shared" si="17"/>
        <v>0</v>
      </c>
      <c r="P109" s="32">
        <f t="shared" si="17"/>
        <v>0</v>
      </c>
      <c r="Q109" s="32">
        <f t="shared" si="17"/>
        <v>0</v>
      </c>
      <c r="R109" s="32">
        <f t="shared" si="17"/>
        <v>0</v>
      </c>
      <c r="S109" s="32">
        <f t="shared" si="17"/>
        <v>0</v>
      </c>
      <c r="T109" s="32">
        <f t="shared" si="17"/>
        <v>0</v>
      </c>
      <c r="U109" s="32">
        <f t="shared" si="17"/>
        <v>0</v>
      </c>
      <c r="V109" s="32">
        <f t="shared" si="17"/>
        <v>0</v>
      </c>
      <c r="W109" s="32">
        <f t="shared" si="17"/>
        <v>0</v>
      </c>
      <c r="X109" s="67">
        <f>X110</f>
        <v>277.89792</v>
      </c>
      <c r="Y109" s="59">
        <f>X109/G109*100</f>
        <v>126.55884871117587</v>
      </c>
    </row>
    <row r="110" spans="1:25" ht="46.5" customHeight="1" outlineLevel="4" thickBot="1">
      <c r="A110" s="94" t="s">
        <v>142</v>
      </c>
      <c r="B110" s="90">
        <v>951</v>
      </c>
      <c r="C110" s="91" t="s">
        <v>67</v>
      </c>
      <c r="D110" s="91" t="s">
        <v>283</v>
      </c>
      <c r="E110" s="91" t="s">
        <v>5</v>
      </c>
      <c r="F110" s="91"/>
      <c r="G110" s="16">
        <f>G111+G113</f>
        <v>566.05</v>
      </c>
      <c r="H110" s="34">
        <f aca="true" t="shared" si="18" ref="H110:X110">H111</f>
        <v>0</v>
      </c>
      <c r="I110" s="34">
        <f t="shared" si="18"/>
        <v>0</v>
      </c>
      <c r="J110" s="34">
        <f t="shared" si="18"/>
        <v>0</v>
      </c>
      <c r="K110" s="34">
        <f t="shared" si="18"/>
        <v>0</v>
      </c>
      <c r="L110" s="34">
        <f t="shared" si="18"/>
        <v>0</v>
      </c>
      <c r="M110" s="34">
        <f t="shared" si="18"/>
        <v>0</v>
      </c>
      <c r="N110" s="34">
        <f t="shared" si="18"/>
        <v>0</v>
      </c>
      <c r="O110" s="34">
        <f t="shared" si="18"/>
        <v>0</v>
      </c>
      <c r="P110" s="34">
        <f t="shared" si="18"/>
        <v>0</v>
      </c>
      <c r="Q110" s="34">
        <f t="shared" si="18"/>
        <v>0</v>
      </c>
      <c r="R110" s="34">
        <f t="shared" si="18"/>
        <v>0</v>
      </c>
      <c r="S110" s="34">
        <f t="shared" si="18"/>
        <v>0</v>
      </c>
      <c r="T110" s="34">
        <f t="shared" si="18"/>
        <v>0</v>
      </c>
      <c r="U110" s="34">
        <f t="shared" si="18"/>
        <v>0</v>
      </c>
      <c r="V110" s="34">
        <f t="shared" si="18"/>
        <v>0</v>
      </c>
      <c r="W110" s="34">
        <f t="shared" si="18"/>
        <v>0</v>
      </c>
      <c r="X110" s="68">
        <f t="shared" si="18"/>
        <v>277.89792</v>
      </c>
      <c r="Y110" s="59">
        <f>X110/G110*100</f>
        <v>49.094235491564355</v>
      </c>
    </row>
    <row r="111" spans="1:25" ht="32.25" outlineLevel="5" thickBot="1">
      <c r="A111" s="5" t="s">
        <v>101</v>
      </c>
      <c r="B111" s="21">
        <v>951</v>
      </c>
      <c r="C111" s="6" t="s">
        <v>67</v>
      </c>
      <c r="D111" s="6" t="s">
        <v>283</v>
      </c>
      <c r="E111" s="6" t="s">
        <v>95</v>
      </c>
      <c r="F111" s="6"/>
      <c r="G111" s="7">
        <f>G112</f>
        <v>561.5</v>
      </c>
      <c r="H111" s="26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44"/>
      <c r="X111" s="65">
        <v>277.89792</v>
      </c>
      <c r="Y111" s="59">
        <f>X111/G111*100</f>
        <v>49.49206055209261</v>
      </c>
    </row>
    <row r="112" spans="1:25" ht="32.25" outlineLevel="5" thickBot="1">
      <c r="A112" s="88" t="s">
        <v>103</v>
      </c>
      <c r="B112" s="92">
        <v>951</v>
      </c>
      <c r="C112" s="93" t="s">
        <v>67</v>
      </c>
      <c r="D112" s="93" t="s">
        <v>283</v>
      </c>
      <c r="E112" s="93" t="s">
        <v>97</v>
      </c>
      <c r="F112" s="93"/>
      <c r="G112" s="98">
        <v>561.5</v>
      </c>
      <c r="H112" s="55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75"/>
      <c r="Y112" s="59"/>
    </row>
    <row r="113" spans="1:25" ht="16.5" outlineLevel="5" thickBot="1">
      <c r="A113" s="5" t="s">
        <v>104</v>
      </c>
      <c r="B113" s="21">
        <v>951</v>
      </c>
      <c r="C113" s="6" t="s">
        <v>67</v>
      </c>
      <c r="D113" s="6" t="s">
        <v>283</v>
      </c>
      <c r="E113" s="6" t="s">
        <v>98</v>
      </c>
      <c r="F113" s="6"/>
      <c r="G113" s="7">
        <f>G114</f>
        <v>4.55</v>
      </c>
      <c r="H113" s="55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75"/>
      <c r="Y113" s="59"/>
    </row>
    <row r="114" spans="1:25" ht="16.5" outlineLevel="5" thickBot="1">
      <c r="A114" s="88" t="s">
        <v>106</v>
      </c>
      <c r="B114" s="92">
        <v>951</v>
      </c>
      <c r="C114" s="93" t="s">
        <v>67</v>
      </c>
      <c r="D114" s="93" t="s">
        <v>283</v>
      </c>
      <c r="E114" s="93" t="s">
        <v>100</v>
      </c>
      <c r="F114" s="93"/>
      <c r="G114" s="98">
        <v>4.55</v>
      </c>
      <c r="H114" s="5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75"/>
      <c r="Y114" s="59"/>
    </row>
    <row r="115" spans="1:25" ht="19.5" customHeight="1" outlineLevel="6" thickBot="1">
      <c r="A115" s="94" t="s">
        <v>143</v>
      </c>
      <c r="B115" s="90">
        <v>951</v>
      </c>
      <c r="C115" s="91" t="s">
        <v>67</v>
      </c>
      <c r="D115" s="91" t="s">
        <v>278</v>
      </c>
      <c r="E115" s="91" t="s">
        <v>5</v>
      </c>
      <c r="F115" s="91"/>
      <c r="G115" s="145"/>
      <c r="H115" s="32" t="e">
        <f>#REF!+H116</f>
        <v>#REF!</v>
      </c>
      <c r="I115" s="32" t="e">
        <f>#REF!+I116</f>
        <v>#REF!</v>
      </c>
      <c r="J115" s="32" t="e">
        <f>#REF!+J116</f>
        <v>#REF!</v>
      </c>
      <c r="K115" s="32" t="e">
        <f>#REF!+K116</f>
        <v>#REF!</v>
      </c>
      <c r="L115" s="32" t="e">
        <f>#REF!+L116</f>
        <v>#REF!</v>
      </c>
      <c r="M115" s="32" t="e">
        <f>#REF!+M116</f>
        <v>#REF!</v>
      </c>
      <c r="N115" s="32" t="e">
        <f>#REF!+N116</f>
        <v>#REF!</v>
      </c>
      <c r="O115" s="32" t="e">
        <f>#REF!+O116</f>
        <v>#REF!</v>
      </c>
      <c r="P115" s="32" t="e">
        <f>#REF!+P116</f>
        <v>#REF!</v>
      </c>
      <c r="Q115" s="32" t="e">
        <f>#REF!+Q116</f>
        <v>#REF!</v>
      </c>
      <c r="R115" s="32" t="e">
        <f>#REF!+R116</f>
        <v>#REF!</v>
      </c>
      <c r="S115" s="32" t="e">
        <f>#REF!+S116</f>
        <v>#REF!</v>
      </c>
      <c r="T115" s="32" t="e">
        <f>#REF!+T116</f>
        <v>#REF!</v>
      </c>
      <c r="U115" s="32" t="e">
        <f>#REF!+U116</f>
        <v>#REF!</v>
      </c>
      <c r="V115" s="32" t="e">
        <f>#REF!+V116</f>
        <v>#REF!</v>
      </c>
      <c r="W115" s="32" t="e">
        <f>#REF!+W116</f>
        <v>#REF!</v>
      </c>
      <c r="X115" s="70" t="e">
        <f>#REF!+X116</f>
        <v>#REF!</v>
      </c>
      <c r="Y115" s="59" t="e">
        <f>X115/G115*100</f>
        <v>#REF!</v>
      </c>
    </row>
    <row r="116" spans="1:25" ht="16.5" customHeight="1" outlineLevel="4" thickBot="1">
      <c r="A116" s="5" t="s">
        <v>112</v>
      </c>
      <c r="B116" s="21">
        <v>951</v>
      </c>
      <c r="C116" s="6" t="s">
        <v>67</v>
      </c>
      <c r="D116" s="6" t="s">
        <v>278</v>
      </c>
      <c r="E116" s="6" t="s">
        <v>232</v>
      </c>
      <c r="F116" s="6"/>
      <c r="G116" s="149">
        <v>0</v>
      </c>
      <c r="H116" s="34">
        <f aca="true" t="shared" si="19" ref="H116:W116">H120</f>
        <v>0</v>
      </c>
      <c r="I116" s="34">
        <f t="shared" si="19"/>
        <v>0</v>
      </c>
      <c r="J116" s="34">
        <f t="shared" si="19"/>
        <v>0</v>
      </c>
      <c r="K116" s="34">
        <f t="shared" si="19"/>
        <v>0</v>
      </c>
      <c r="L116" s="34">
        <f t="shared" si="19"/>
        <v>0</v>
      </c>
      <c r="M116" s="34">
        <f t="shared" si="19"/>
        <v>0</v>
      </c>
      <c r="N116" s="34">
        <f t="shared" si="19"/>
        <v>0</v>
      </c>
      <c r="O116" s="34">
        <f t="shared" si="19"/>
        <v>0</v>
      </c>
      <c r="P116" s="34">
        <f t="shared" si="19"/>
        <v>0</v>
      </c>
      <c r="Q116" s="34">
        <f t="shared" si="19"/>
        <v>0</v>
      </c>
      <c r="R116" s="34">
        <f t="shared" si="19"/>
        <v>0</v>
      </c>
      <c r="S116" s="34">
        <f t="shared" si="19"/>
        <v>0</v>
      </c>
      <c r="T116" s="34">
        <f t="shared" si="19"/>
        <v>0</v>
      </c>
      <c r="U116" s="34">
        <f t="shared" si="19"/>
        <v>0</v>
      </c>
      <c r="V116" s="34">
        <f t="shared" si="19"/>
        <v>0</v>
      </c>
      <c r="W116" s="34">
        <f t="shared" si="19"/>
        <v>0</v>
      </c>
      <c r="X116" s="64">
        <f>X120</f>
        <v>1067.9833</v>
      </c>
      <c r="Y116" s="59" t="e">
        <f>X116/G116*100</f>
        <v>#DIV/0!</v>
      </c>
    </row>
    <row r="117" spans="1:25" ht="33.75" customHeight="1" outlineLevel="4" thickBot="1">
      <c r="A117" s="94" t="s">
        <v>144</v>
      </c>
      <c r="B117" s="90">
        <v>951</v>
      </c>
      <c r="C117" s="91" t="s">
        <v>67</v>
      </c>
      <c r="D117" s="91" t="s">
        <v>284</v>
      </c>
      <c r="E117" s="91" t="s">
        <v>5</v>
      </c>
      <c r="F117" s="91"/>
      <c r="G117" s="16">
        <f>G118+G122+G125</f>
        <v>21600.800000000003</v>
      </c>
      <c r="H117" s="55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81"/>
      <c r="Y117" s="59"/>
    </row>
    <row r="118" spans="1:25" ht="15.75" customHeight="1" outlineLevel="4" thickBot="1">
      <c r="A118" s="5" t="s">
        <v>114</v>
      </c>
      <c r="B118" s="21">
        <v>951</v>
      </c>
      <c r="C118" s="6" t="s">
        <v>67</v>
      </c>
      <c r="D118" s="6" t="s">
        <v>284</v>
      </c>
      <c r="E118" s="6" t="s">
        <v>113</v>
      </c>
      <c r="F118" s="6"/>
      <c r="G118" s="7">
        <f>G119+G120+G121</f>
        <v>12337.380000000001</v>
      </c>
      <c r="H118" s="55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81"/>
      <c r="Y118" s="59"/>
    </row>
    <row r="119" spans="1:25" ht="15.75" customHeight="1" outlineLevel="4" thickBot="1">
      <c r="A119" s="88" t="s">
        <v>268</v>
      </c>
      <c r="B119" s="92">
        <v>951</v>
      </c>
      <c r="C119" s="93" t="s">
        <v>67</v>
      </c>
      <c r="D119" s="93" t="s">
        <v>284</v>
      </c>
      <c r="E119" s="93" t="s">
        <v>115</v>
      </c>
      <c r="F119" s="93"/>
      <c r="G119" s="98">
        <v>9408</v>
      </c>
      <c r="H119" s="55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81"/>
      <c r="Y119" s="59"/>
    </row>
    <row r="120" spans="1:25" ht="32.25" outlineLevel="5" thickBot="1">
      <c r="A120" s="88" t="s">
        <v>270</v>
      </c>
      <c r="B120" s="92">
        <v>951</v>
      </c>
      <c r="C120" s="93" t="s">
        <v>67</v>
      </c>
      <c r="D120" s="93" t="s">
        <v>284</v>
      </c>
      <c r="E120" s="93" t="s">
        <v>116</v>
      </c>
      <c r="F120" s="93"/>
      <c r="G120" s="98">
        <v>0</v>
      </c>
      <c r="H120" s="26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44"/>
      <c r="X120" s="65">
        <v>1067.9833</v>
      </c>
      <c r="Y120" s="59">
        <f>X120/G117*100</f>
        <v>4.94418401170327</v>
      </c>
    </row>
    <row r="121" spans="1:25" ht="18.75" customHeight="1" outlineLevel="6" thickBot="1">
      <c r="A121" s="88" t="s">
        <v>266</v>
      </c>
      <c r="B121" s="92">
        <v>951</v>
      </c>
      <c r="C121" s="93" t="s">
        <v>67</v>
      </c>
      <c r="D121" s="93" t="s">
        <v>284</v>
      </c>
      <c r="E121" s="93" t="s">
        <v>267</v>
      </c>
      <c r="F121" s="93"/>
      <c r="G121" s="98">
        <v>2929.38</v>
      </c>
      <c r="H121" s="32">
        <f aca="true" t="shared" si="20" ref="H121:X122">H122</f>
        <v>0</v>
      </c>
      <c r="I121" s="32">
        <f t="shared" si="20"/>
        <v>0</v>
      </c>
      <c r="J121" s="32">
        <f t="shared" si="20"/>
        <v>0</v>
      </c>
      <c r="K121" s="32">
        <f t="shared" si="20"/>
        <v>0</v>
      </c>
      <c r="L121" s="32">
        <f t="shared" si="20"/>
        <v>0</v>
      </c>
      <c r="M121" s="32">
        <f t="shared" si="20"/>
        <v>0</v>
      </c>
      <c r="N121" s="32">
        <f t="shared" si="20"/>
        <v>0</v>
      </c>
      <c r="O121" s="32">
        <f t="shared" si="20"/>
        <v>0</v>
      </c>
      <c r="P121" s="32">
        <f t="shared" si="20"/>
        <v>0</v>
      </c>
      <c r="Q121" s="32">
        <f t="shared" si="20"/>
        <v>0</v>
      </c>
      <c r="R121" s="32">
        <f t="shared" si="20"/>
        <v>0</v>
      </c>
      <c r="S121" s="32">
        <f t="shared" si="20"/>
        <v>0</v>
      </c>
      <c r="T121" s="32">
        <f t="shared" si="20"/>
        <v>0</v>
      </c>
      <c r="U121" s="32">
        <f t="shared" si="20"/>
        <v>0</v>
      </c>
      <c r="V121" s="32">
        <f t="shared" si="20"/>
        <v>0</v>
      </c>
      <c r="W121" s="32">
        <f t="shared" si="20"/>
        <v>0</v>
      </c>
      <c r="X121" s="67">
        <f>X122</f>
        <v>16240.50148</v>
      </c>
      <c r="Y121" s="59">
        <f>X121/G118*100</f>
        <v>131.63655071011834</v>
      </c>
    </row>
    <row r="122" spans="1:25" ht="32.25" outlineLevel="6" thickBot="1">
      <c r="A122" s="5" t="s">
        <v>101</v>
      </c>
      <c r="B122" s="21">
        <v>951</v>
      </c>
      <c r="C122" s="6" t="s">
        <v>67</v>
      </c>
      <c r="D122" s="6" t="s">
        <v>284</v>
      </c>
      <c r="E122" s="6" t="s">
        <v>95</v>
      </c>
      <c r="F122" s="6"/>
      <c r="G122" s="7">
        <f>G123+G124</f>
        <v>8967.42</v>
      </c>
      <c r="H122" s="35">
        <f t="shared" si="20"/>
        <v>0</v>
      </c>
      <c r="I122" s="35">
        <f t="shared" si="20"/>
        <v>0</v>
      </c>
      <c r="J122" s="35">
        <f t="shared" si="20"/>
        <v>0</v>
      </c>
      <c r="K122" s="35">
        <f t="shared" si="20"/>
        <v>0</v>
      </c>
      <c r="L122" s="35">
        <f t="shared" si="20"/>
        <v>0</v>
      </c>
      <c r="M122" s="35">
        <f t="shared" si="20"/>
        <v>0</v>
      </c>
      <c r="N122" s="35">
        <f t="shared" si="20"/>
        <v>0</v>
      </c>
      <c r="O122" s="35">
        <f t="shared" si="20"/>
        <v>0</v>
      </c>
      <c r="P122" s="35">
        <f t="shared" si="20"/>
        <v>0</v>
      </c>
      <c r="Q122" s="35">
        <f t="shared" si="20"/>
        <v>0</v>
      </c>
      <c r="R122" s="35">
        <f t="shared" si="20"/>
        <v>0</v>
      </c>
      <c r="S122" s="35">
        <f t="shared" si="20"/>
        <v>0</v>
      </c>
      <c r="T122" s="35">
        <f t="shared" si="20"/>
        <v>0</v>
      </c>
      <c r="U122" s="35">
        <f t="shared" si="20"/>
        <v>0</v>
      </c>
      <c r="V122" s="35">
        <f t="shared" si="20"/>
        <v>0</v>
      </c>
      <c r="W122" s="35">
        <f t="shared" si="20"/>
        <v>0</v>
      </c>
      <c r="X122" s="71">
        <f t="shared" si="20"/>
        <v>16240.50148</v>
      </c>
      <c r="Y122" s="59">
        <f>X122/G119*100</f>
        <v>172.6243779761905</v>
      </c>
    </row>
    <row r="123" spans="1:25" ht="32.25" outlineLevel="6" thickBot="1">
      <c r="A123" s="88" t="s">
        <v>102</v>
      </c>
      <c r="B123" s="92">
        <v>951</v>
      </c>
      <c r="C123" s="93" t="s">
        <v>67</v>
      </c>
      <c r="D123" s="93" t="s">
        <v>284</v>
      </c>
      <c r="E123" s="93" t="s">
        <v>96</v>
      </c>
      <c r="F123" s="93"/>
      <c r="G123" s="98">
        <v>0</v>
      </c>
      <c r="H123" s="27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45"/>
      <c r="X123" s="65">
        <v>16240.50148</v>
      </c>
      <c r="Y123" s="59" t="e">
        <f>X123/G120*100</f>
        <v>#DIV/0!</v>
      </c>
    </row>
    <row r="124" spans="1:25" ht="32.25" outlineLevel="6" thickBot="1">
      <c r="A124" s="88" t="s">
        <v>103</v>
      </c>
      <c r="B124" s="92">
        <v>951</v>
      </c>
      <c r="C124" s="93" t="s">
        <v>67</v>
      </c>
      <c r="D124" s="93" t="s">
        <v>284</v>
      </c>
      <c r="E124" s="93" t="s">
        <v>97</v>
      </c>
      <c r="F124" s="93"/>
      <c r="G124" s="98">
        <v>8967.42</v>
      </c>
      <c r="H124" s="8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</row>
    <row r="125" spans="1:25" ht="16.5" outlineLevel="6" thickBot="1">
      <c r="A125" s="5" t="s">
        <v>104</v>
      </c>
      <c r="B125" s="21">
        <v>951</v>
      </c>
      <c r="C125" s="6" t="s">
        <v>67</v>
      </c>
      <c r="D125" s="6" t="s">
        <v>284</v>
      </c>
      <c r="E125" s="6" t="s">
        <v>98</v>
      </c>
      <c r="F125" s="6"/>
      <c r="G125" s="7">
        <f>G126+G127+G128</f>
        <v>296</v>
      </c>
      <c r="H125" s="8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32.25" outlineLevel="6" thickBot="1">
      <c r="A126" s="88" t="s">
        <v>105</v>
      </c>
      <c r="B126" s="92">
        <v>951</v>
      </c>
      <c r="C126" s="93" t="s">
        <v>67</v>
      </c>
      <c r="D126" s="93" t="s">
        <v>284</v>
      </c>
      <c r="E126" s="93" t="s">
        <v>99</v>
      </c>
      <c r="F126" s="93"/>
      <c r="G126" s="98">
        <v>252</v>
      </c>
      <c r="H126" s="86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16.5" outlineLevel="6" thickBot="1">
      <c r="A127" s="88" t="s">
        <v>106</v>
      </c>
      <c r="B127" s="92">
        <v>951</v>
      </c>
      <c r="C127" s="93" t="s">
        <v>67</v>
      </c>
      <c r="D127" s="93" t="s">
        <v>284</v>
      </c>
      <c r="E127" s="93" t="s">
        <v>100</v>
      </c>
      <c r="F127" s="93"/>
      <c r="G127" s="98">
        <v>28</v>
      </c>
      <c r="H127" s="8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16.5" outlineLevel="6" thickBot="1">
      <c r="A128" s="88" t="s">
        <v>383</v>
      </c>
      <c r="B128" s="92">
        <v>951</v>
      </c>
      <c r="C128" s="93" t="s">
        <v>67</v>
      </c>
      <c r="D128" s="93" t="s">
        <v>284</v>
      </c>
      <c r="E128" s="93" t="s">
        <v>100</v>
      </c>
      <c r="F128" s="93"/>
      <c r="G128" s="98">
        <v>16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32.25" outlineLevel="6" thickBot="1">
      <c r="A129" s="114" t="s">
        <v>145</v>
      </c>
      <c r="B129" s="90">
        <v>951</v>
      </c>
      <c r="C129" s="91" t="s">
        <v>67</v>
      </c>
      <c r="D129" s="91" t="s">
        <v>285</v>
      </c>
      <c r="E129" s="91" t="s">
        <v>5</v>
      </c>
      <c r="F129" s="91"/>
      <c r="G129" s="16">
        <f>G130+G134</f>
        <v>1003.4</v>
      </c>
      <c r="H129" s="86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2.25" outlineLevel="6" thickBot="1">
      <c r="A130" s="5" t="s">
        <v>94</v>
      </c>
      <c r="B130" s="21">
        <v>951</v>
      </c>
      <c r="C130" s="6" t="s">
        <v>67</v>
      </c>
      <c r="D130" s="6" t="s">
        <v>285</v>
      </c>
      <c r="E130" s="6" t="s">
        <v>91</v>
      </c>
      <c r="F130" s="6"/>
      <c r="G130" s="7">
        <f>G131+G132+G133</f>
        <v>932</v>
      </c>
      <c r="H130" s="86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88" t="s">
        <v>269</v>
      </c>
      <c r="B131" s="92">
        <v>951</v>
      </c>
      <c r="C131" s="93" t="s">
        <v>67</v>
      </c>
      <c r="D131" s="93" t="s">
        <v>285</v>
      </c>
      <c r="E131" s="93" t="s">
        <v>92</v>
      </c>
      <c r="F131" s="93"/>
      <c r="G131" s="98">
        <v>716</v>
      </c>
      <c r="H131" s="86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48" outlineLevel="6" thickBot="1">
      <c r="A132" s="88" t="s">
        <v>271</v>
      </c>
      <c r="B132" s="92">
        <v>951</v>
      </c>
      <c r="C132" s="93" t="s">
        <v>67</v>
      </c>
      <c r="D132" s="93" t="s">
        <v>285</v>
      </c>
      <c r="E132" s="93" t="s">
        <v>93</v>
      </c>
      <c r="F132" s="93"/>
      <c r="G132" s="98">
        <v>0</v>
      </c>
      <c r="H132" s="86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48" outlineLevel="6" thickBot="1">
      <c r="A133" s="88" t="s">
        <v>264</v>
      </c>
      <c r="B133" s="92">
        <v>951</v>
      </c>
      <c r="C133" s="93" t="s">
        <v>67</v>
      </c>
      <c r="D133" s="93" t="s">
        <v>285</v>
      </c>
      <c r="E133" s="93" t="s">
        <v>265</v>
      </c>
      <c r="F133" s="93"/>
      <c r="G133" s="98">
        <v>216</v>
      </c>
      <c r="H133" s="86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32.25" outlineLevel="6" thickBot="1">
      <c r="A134" s="5" t="s">
        <v>101</v>
      </c>
      <c r="B134" s="21">
        <v>951</v>
      </c>
      <c r="C134" s="6" t="s">
        <v>67</v>
      </c>
      <c r="D134" s="6" t="s">
        <v>285</v>
      </c>
      <c r="E134" s="6" t="s">
        <v>95</v>
      </c>
      <c r="F134" s="6"/>
      <c r="G134" s="7">
        <f>G135</f>
        <v>71.4</v>
      </c>
      <c r="H134" s="86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32.25" outlineLevel="6" thickBot="1">
      <c r="A135" s="88" t="s">
        <v>103</v>
      </c>
      <c r="B135" s="92">
        <v>951</v>
      </c>
      <c r="C135" s="93" t="s">
        <v>67</v>
      </c>
      <c r="D135" s="93" t="s">
        <v>286</v>
      </c>
      <c r="E135" s="93" t="s">
        <v>97</v>
      </c>
      <c r="F135" s="93"/>
      <c r="G135" s="98">
        <v>71.4</v>
      </c>
      <c r="H135" s="86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2.25" outlineLevel="6" thickBot="1">
      <c r="A136" s="114" t="s">
        <v>146</v>
      </c>
      <c r="B136" s="90">
        <v>951</v>
      </c>
      <c r="C136" s="91" t="s">
        <v>67</v>
      </c>
      <c r="D136" s="91" t="s">
        <v>286</v>
      </c>
      <c r="E136" s="91" t="s">
        <v>5</v>
      </c>
      <c r="F136" s="91"/>
      <c r="G136" s="16">
        <f>G137+G141</f>
        <v>538</v>
      </c>
      <c r="H136" s="86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5" t="s">
        <v>94</v>
      </c>
      <c r="B137" s="21">
        <v>951</v>
      </c>
      <c r="C137" s="6" t="s">
        <v>67</v>
      </c>
      <c r="D137" s="6" t="s">
        <v>286</v>
      </c>
      <c r="E137" s="6" t="s">
        <v>91</v>
      </c>
      <c r="F137" s="6"/>
      <c r="G137" s="7">
        <f>G138+G139+G140</f>
        <v>466.4</v>
      </c>
      <c r="H137" s="86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2.25" outlineLevel="6" thickBot="1">
      <c r="A138" s="88" t="s">
        <v>269</v>
      </c>
      <c r="B138" s="92">
        <v>951</v>
      </c>
      <c r="C138" s="93" t="s">
        <v>67</v>
      </c>
      <c r="D138" s="93" t="s">
        <v>286</v>
      </c>
      <c r="E138" s="93" t="s">
        <v>92</v>
      </c>
      <c r="F138" s="93"/>
      <c r="G138" s="98">
        <v>358.2</v>
      </c>
      <c r="H138" s="86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48" outlineLevel="6" thickBot="1">
      <c r="A139" s="88" t="s">
        <v>271</v>
      </c>
      <c r="B139" s="92">
        <v>951</v>
      </c>
      <c r="C139" s="93" t="s">
        <v>67</v>
      </c>
      <c r="D139" s="93" t="s">
        <v>286</v>
      </c>
      <c r="E139" s="93" t="s">
        <v>93</v>
      </c>
      <c r="F139" s="93"/>
      <c r="G139" s="98">
        <v>0</v>
      </c>
      <c r="H139" s="86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48" outlineLevel="6" thickBot="1">
      <c r="A140" s="88" t="s">
        <v>264</v>
      </c>
      <c r="B140" s="92">
        <v>951</v>
      </c>
      <c r="C140" s="93" t="s">
        <v>67</v>
      </c>
      <c r="D140" s="93" t="s">
        <v>286</v>
      </c>
      <c r="E140" s="93" t="s">
        <v>265</v>
      </c>
      <c r="F140" s="93"/>
      <c r="G140" s="98">
        <v>108.2</v>
      </c>
      <c r="H140" s="86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5" t="s">
        <v>101</v>
      </c>
      <c r="B141" s="21">
        <v>951</v>
      </c>
      <c r="C141" s="6" t="s">
        <v>67</v>
      </c>
      <c r="D141" s="6" t="s">
        <v>286</v>
      </c>
      <c r="E141" s="6" t="s">
        <v>95</v>
      </c>
      <c r="F141" s="6"/>
      <c r="G141" s="7">
        <f>G142</f>
        <v>71.6</v>
      </c>
      <c r="H141" s="86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2.25" outlineLevel="6" thickBot="1">
      <c r="A142" s="88" t="s">
        <v>103</v>
      </c>
      <c r="B142" s="92">
        <v>951</v>
      </c>
      <c r="C142" s="93" t="s">
        <v>67</v>
      </c>
      <c r="D142" s="93" t="s">
        <v>286</v>
      </c>
      <c r="E142" s="93" t="s">
        <v>97</v>
      </c>
      <c r="F142" s="93"/>
      <c r="G142" s="98">
        <v>71.6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2.25" outlineLevel="6" thickBot="1">
      <c r="A143" s="114" t="s">
        <v>147</v>
      </c>
      <c r="B143" s="90">
        <v>951</v>
      </c>
      <c r="C143" s="91" t="s">
        <v>67</v>
      </c>
      <c r="D143" s="91" t="s">
        <v>287</v>
      </c>
      <c r="E143" s="91" t="s">
        <v>5</v>
      </c>
      <c r="F143" s="91"/>
      <c r="G143" s="16">
        <f>G144+G147</f>
        <v>652</v>
      </c>
      <c r="H143" s="32">
        <f aca="true" t="shared" si="21" ref="H143:W143">H144</f>
        <v>0</v>
      </c>
      <c r="I143" s="32">
        <f t="shared" si="21"/>
        <v>0</v>
      </c>
      <c r="J143" s="32">
        <f t="shared" si="21"/>
        <v>0</v>
      </c>
      <c r="K143" s="32">
        <f t="shared" si="21"/>
        <v>0</v>
      </c>
      <c r="L143" s="32">
        <f t="shared" si="21"/>
        <v>0</v>
      </c>
      <c r="M143" s="32">
        <f t="shared" si="21"/>
        <v>0</v>
      </c>
      <c r="N143" s="32">
        <f t="shared" si="21"/>
        <v>0</v>
      </c>
      <c r="O143" s="32">
        <f t="shared" si="21"/>
        <v>0</v>
      </c>
      <c r="P143" s="32">
        <f t="shared" si="21"/>
        <v>0</v>
      </c>
      <c r="Q143" s="32">
        <f t="shared" si="21"/>
        <v>0</v>
      </c>
      <c r="R143" s="32">
        <f t="shared" si="21"/>
        <v>0</v>
      </c>
      <c r="S143" s="32">
        <f t="shared" si="21"/>
        <v>0</v>
      </c>
      <c r="T143" s="32">
        <f t="shared" si="21"/>
        <v>0</v>
      </c>
      <c r="U143" s="32">
        <f t="shared" si="21"/>
        <v>0</v>
      </c>
      <c r="V143" s="32">
        <f t="shared" si="21"/>
        <v>0</v>
      </c>
      <c r="W143" s="32">
        <f t="shared" si="21"/>
        <v>0</v>
      </c>
      <c r="X143" s="67">
        <f>X144</f>
        <v>332.248</v>
      </c>
      <c r="Y143" s="59">
        <f>X143/G138*100</f>
        <v>92.75488553880513</v>
      </c>
    </row>
    <row r="144" spans="1:25" ht="32.25" outlineLevel="6" thickBot="1">
      <c r="A144" s="5" t="s">
        <v>94</v>
      </c>
      <c r="B144" s="21">
        <v>951</v>
      </c>
      <c r="C144" s="6" t="s">
        <v>67</v>
      </c>
      <c r="D144" s="6" t="s">
        <v>287</v>
      </c>
      <c r="E144" s="6" t="s">
        <v>91</v>
      </c>
      <c r="F144" s="6"/>
      <c r="G144" s="7">
        <f>G145+G146</f>
        <v>620.7</v>
      </c>
      <c r="H144" s="27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45"/>
      <c r="X144" s="65">
        <v>332.248</v>
      </c>
      <c r="Y144" s="59" t="e">
        <f>X144/G139*100</f>
        <v>#DIV/0!</v>
      </c>
    </row>
    <row r="145" spans="1:25" ht="32.25" outlineLevel="6" thickBot="1">
      <c r="A145" s="88" t="s">
        <v>269</v>
      </c>
      <c r="B145" s="92">
        <v>951</v>
      </c>
      <c r="C145" s="93" t="s">
        <v>67</v>
      </c>
      <c r="D145" s="93" t="s">
        <v>287</v>
      </c>
      <c r="E145" s="93" t="s">
        <v>92</v>
      </c>
      <c r="F145" s="115"/>
      <c r="G145" s="98">
        <v>476.7</v>
      </c>
      <c r="H145" s="8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48" outlineLevel="6" thickBot="1">
      <c r="A146" s="88" t="s">
        <v>264</v>
      </c>
      <c r="B146" s="92">
        <v>951</v>
      </c>
      <c r="C146" s="93" t="s">
        <v>67</v>
      </c>
      <c r="D146" s="93" t="s">
        <v>287</v>
      </c>
      <c r="E146" s="93" t="s">
        <v>265</v>
      </c>
      <c r="F146" s="115"/>
      <c r="G146" s="98">
        <v>144</v>
      </c>
      <c r="H146" s="86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32.25" outlineLevel="6" thickBot="1">
      <c r="A147" s="5" t="s">
        <v>101</v>
      </c>
      <c r="B147" s="21">
        <v>951</v>
      </c>
      <c r="C147" s="6" t="s">
        <v>67</v>
      </c>
      <c r="D147" s="6" t="s">
        <v>287</v>
      </c>
      <c r="E147" s="6" t="s">
        <v>95</v>
      </c>
      <c r="F147" s="116"/>
      <c r="G147" s="7">
        <f>G148</f>
        <v>31.3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4.5" customHeight="1" outlineLevel="6" thickBot="1">
      <c r="A148" s="88" t="s">
        <v>103</v>
      </c>
      <c r="B148" s="92">
        <v>951</v>
      </c>
      <c r="C148" s="93" t="s">
        <v>67</v>
      </c>
      <c r="D148" s="93" t="s">
        <v>287</v>
      </c>
      <c r="E148" s="93" t="s">
        <v>97</v>
      </c>
      <c r="F148" s="115"/>
      <c r="G148" s="98">
        <v>31.3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16.5" outlineLevel="6" thickBot="1">
      <c r="A149" s="13" t="s">
        <v>148</v>
      </c>
      <c r="B149" s="19">
        <v>951</v>
      </c>
      <c r="C149" s="11" t="s">
        <v>67</v>
      </c>
      <c r="D149" s="11" t="s">
        <v>272</v>
      </c>
      <c r="E149" s="11" t="s">
        <v>5</v>
      </c>
      <c r="F149" s="11"/>
      <c r="G149" s="12">
        <f>G157+G164+G150+G171+G176</f>
        <v>11402.091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48" outlineLevel="6" thickBot="1">
      <c r="A150" s="114" t="s">
        <v>234</v>
      </c>
      <c r="B150" s="90">
        <v>951</v>
      </c>
      <c r="C150" s="107" t="s">
        <v>67</v>
      </c>
      <c r="D150" s="107" t="s">
        <v>288</v>
      </c>
      <c r="E150" s="107" t="s">
        <v>5</v>
      </c>
      <c r="F150" s="107"/>
      <c r="G150" s="123">
        <f>G151+G154</f>
        <v>60</v>
      </c>
      <c r="H150" s="32">
        <f aca="true" t="shared" si="22" ref="H150:W150">H152</f>
        <v>0</v>
      </c>
      <c r="I150" s="32">
        <f t="shared" si="22"/>
        <v>0</v>
      </c>
      <c r="J150" s="32">
        <f t="shared" si="22"/>
        <v>0</v>
      </c>
      <c r="K150" s="32">
        <f t="shared" si="22"/>
        <v>0</v>
      </c>
      <c r="L150" s="32">
        <f t="shared" si="22"/>
        <v>0</v>
      </c>
      <c r="M150" s="32">
        <f t="shared" si="22"/>
        <v>0</v>
      </c>
      <c r="N150" s="32">
        <f t="shared" si="22"/>
        <v>0</v>
      </c>
      <c r="O150" s="32">
        <f t="shared" si="22"/>
        <v>0</v>
      </c>
      <c r="P150" s="32">
        <f t="shared" si="22"/>
        <v>0</v>
      </c>
      <c r="Q150" s="32">
        <f t="shared" si="22"/>
        <v>0</v>
      </c>
      <c r="R150" s="32">
        <f t="shared" si="22"/>
        <v>0</v>
      </c>
      <c r="S150" s="32">
        <f t="shared" si="22"/>
        <v>0</v>
      </c>
      <c r="T150" s="32">
        <f t="shared" si="22"/>
        <v>0</v>
      </c>
      <c r="U150" s="32">
        <f t="shared" si="22"/>
        <v>0</v>
      </c>
      <c r="V150" s="32">
        <f t="shared" si="22"/>
        <v>0</v>
      </c>
      <c r="W150" s="32">
        <f t="shared" si="22"/>
        <v>0</v>
      </c>
      <c r="X150" s="67">
        <f>X152</f>
        <v>330.176</v>
      </c>
      <c r="Y150" s="59">
        <f>X150/G145*100</f>
        <v>69.26284875183553</v>
      </c>
    </row>
    <row r="151" spans="1:25" ht="32.25" outlineLevel="6" thickBot="1">
      <c r="A151" s="5" t="s">
        <v>205</v>
      </c>
      <c r="B151" s="21">
        <v>951</v>
      </c>
      <c r="C151" s="6" t="s">
        <v>67</v>
      </c>
      <c r="D151" s="6" t="s">
        <v>289</v>
      </c>
      <c r="E151" s="6" t="s">
        <v>5</v>
      </c>
      <c r="F151" s="11"/>
      <c r="G151" s="7">
        <f>G152</f>
        <v>40</v>
      </c>
      <c r="H151" s="83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152"/>
      <c r="Y151" s="59"/>
    </row>
    <row r="152" spans="1:25" ht="32.25" outlineLevel="6" thickBot="1">
      <c r="A152" s="88" t="s">
        <v>101</v>
      </c>
      <c r="B152" s="92">
        <v>951</v>
      </c>
      <c r="C152" s="93" t="s">
        <v>67</v>
      </c>
      <c r="D152" s="93" t="s">
        <v>289</v>
      </c>
      <c r="E152" s="93" t="s">
        <v>95</v>
      </c>
      <c r="F152" s="11"/>
      <c r="G152" s="98">
        <f>G153</f>
        <v>40</v>
      </c>
      <c r="H152" s="27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45"/>
      <c r="X152" s="65">
        <v>330.176</v>
      </c>
      <c r="Y152" s="59">
        <f>X152/G147*100</f>
        <v>1054.8753993610223</v>
      </c>
    </row>
    <row r="153" spans="1:25" ht="32.25" outlineLevel="6" thickBot="1">
      <c r="A153" s="88" t="s">
        <v>103</v>
      </c>
      <c r="B153" s="92">
        <v>951</v>
      </c>
      <c r="C153" s="93" t="s">
        <v>67</v>
      </c>
      <c r="D153" s="93" t="s">
        <v>289</v>
      </c>
      <c r="E153" s="93" t="s">
        <v>97</v>
      </c>
      <c r="F153" s="11"/>
      <c r="G153" s="98">
        <v>40</v>
      </c>
      <c r="H153" s="86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</row>
    <row r="154" spans="1:25" ht="48" outlineLevel="6" thickBot="1">
      <c r="A154" s="5" t="s">
        <v>204</v>
      </c>
      <c r="B154" s="21">
        <v>951</v>
      </c>
      <c r="C154" s="6" t="s">
        <v>67</v>
      </c>
      <c r="D154" s="6" t="s">
        <v>290</v>
      </c>
      <c r="E154" s="6" t="s">
        <v>5</v>
      </c>
      <c r="F154" s="11"/>
      <c r="G154" s="7">
        <f>G155</f>
        <v>20</v>
      </c>
      <c r="H154" s="86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18.75" customHeight="1" outlineLevel="6" thickBot="1">
      <c r="A155" s="88" t="s">
        <v>101</v>
      </c>
      <c r="B155" s="92">
        <v>951</v>
      </c>
      <c r="C155" s="93" t="s">
        <v>67</v>
      </c>
      <c r="D155" s="93" t="s">
        <v>290</v>
      </c>
      <c r="E155" s="93" t="s">
        <v>95</v>
      </c>
      <c r="F155" s="11"/>
      <c r="G155" s="98">
        <f>G156</f>
        <v>20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32.25" outlineLevel="6" thickBot="1">
      <c r="A156" s="88" t="s">
        <v>103</v>
      </c>
      <c r="B156" s="92">
        <v>951</v>
      </c>
      <c r="C156" s="93" t="s">
        <v>67</v>
      </c>
      <c r="D156" s="93" t="s">
        <v>290</v>
      </c>
      <c r="E156" s="93" t="s">
        <v>97</v>
      </c>
      <c r="F156" s="11"/>
      <c r="G156" s="98">
        <v>20</v>
      </c>
      <c r="H156" s="86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36.75" customHeight="1" outlineLevel="6" thickBot="1">
      <c r="A157" s="94" t="s">
        <v>235</v>
      </c>
      <c r="B157" s="90">
        <v>951</v>
      </c>
      <c r="C157" s="91" t="s">
        <v>67</v>
      </c>
      <c r="D157" s="91" t="s">
        <v>291</v>
      </c>
      <c r="E157" s="91" t="s">
        <v>5</v>
      </c>
      <c r="F157" s="91"/>
      <c r="G157" s="16">
        <f>G158+G161</f>
        <v>40</v>
      </c>
      <c r="H157" s="86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32.25" outlineLevel="6" thickBot="1">
      <c r="A158" s="5" t="s">
        <v>149</v>
      </c>
      <c r="B158" s="21">
        <v>951</v>
      </c>
      <c r="C158" s="6" t="s">
        <v>67</v>
      </c>
      <c r="D158" s="6" t="s">
        <v>292</v>
      </c>
      <c r="E158" s="6" t="s">
        <v>5</v>
      </c>
      <c r="F158" s="6"/>
      <c r="G158" s="7">
        <f>G159</f>
        <v>0</v>
      </c>
      <c r="H158" s="86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32.25" outlineLevel="6" thickBot="1">
      <c r="A159" s="88" t="s">
        <v>101</v>
      </c>
      <c r="B159" s="92">
        <v>951</v>
      </c>
      <c r="C159" s="93" t="s">
        <v>67</v>
      </c>
      <c r="D159" s="93" t="s">
        <v>292</v>
      </c>
      <c r="E159" s="93" t="s">
        <v>95</v>
      </c>
      <c r="F159" s="93"/>
      <c r="G159" s="98">
        <f>G160</f>
        <v>0</v>
      </c>
      <c r="H159" s="86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33" customHeight="1" outlineLevel="6" thickBot="1">
      <c r="A160" s="88" t="s">
        <v>103</v>
      </c>
      <c r="B160" s="92">
        <v>951</v>
      </c>
      <c r="C160" s="93" t="s">
        <v>67</v>
      </c>
      <c r="D160" s="93" t="s">
        <v>292</v>
      </c>
      <c r="E160" s="93" t="s">
        <v>97</v>
      </c>
      <c r="F160" s="93"/>
      <c r="G160" s="98">
        <v>0</v>
      </c>
      <c r="H160" s="8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32.25" outlineLevel="6" thickBot="1">
      <c r="A161" s="5" t="s">
        <v>150</v>
      </c>
      <c r="B161" s="21">
        <v>951</v>
      </c>
      <c r="C161" s="6" t="s">
        <v>67</v>
      </c>
      <c r="D161" s="6" t="s">
        <v>293</v>
      </c>
      <c r="E161" s="6" t="s">
        <v>5</v>
      </c>
      <c r="F161" s="6"/>
      <c r="G161" s="7">
        <f>G162</f>
        <v>40</v>
      </c>
      <c r="H161" s="86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32.25" outlineLevel="6" thickBot="1">
      <c r="A162" s="88" t="s">
        <v>101</v>
      </c>
      <c r="B162" s="92">
        <v>951</v>
      </c>
      <c r="C162" s="93" t="s">
        <v>67</v>
      </c>
      <c r="D162" s="93" t="s">
        <v>293</v>
      </c>
      <c r="E162" s="93" t="s">
        <v>95</v>
      </c>
      <c r="F162" s="93"/>
      <c r="G162" s="98">
        <f>G163</f>
        <v>40</v>
      </c>
      <c r="H162" s="86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</row>
    <row r="163" spans="1:25" ht="32.25" outlineLevel="6" thickBot="1">
      <c r="A163" s="88" t="s">
        <v>103</v>
      </c>
      <c r="B163" s="92">
        <v>951</v>
      </c>
      <c r="C163" s="93" t="s">
        <v>67</v>
      </c>
      <c r="D163" s="93" t="s">
        <v>293</v>
      </c>
      <c r="E163" s="93" t="s">
        <v>97</v>
      </c>
      <c r="F163" s="93"/>
      <c r="G163" s="98">
        <v>40</v>
      </c>
      <c r="H163" s="86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32.25" outlineLevel="6" thickBot="1">
      <c r="A164" s="94" t="s">
        <v>236</v>
      </c>
      <c r="B164" s="90">
        <v>951</v>
      </c>
      <c r="C164" s="91" t="s">
        <v>67</v>
      </c>
      <c r="D164" s="91" t="s">
        <v>294</v>
      </c>
      <c r="E164" s="91" t="s">
        <v>5</v>
      </c>
      <c r="F164" s="91"/>
      <c r="G164" s="16">
        <f>G165+G168</f>
        <v>14</v>
      </c>
      <c r="H164" s="86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48" outlineLevel="6" thickBot="1">
      <c r="A165" s="5" t="s">
        <v>151</v>
      </c>
      <c r="B165" s="21">
        <v>951</v>
      </c>
      <c r="C165" s="6" t="s">
        <v>67</v>
      </c>
      <c r="D165" s="6" t="s">
        <v>295</v>
      </c>
      <c r="E165" s="6" t="s">
        <v>5</v>
      </c>
      <c r="F165" s="6"/>
      <c r="G165" s="7">
        <f>G166</f>
        <v>10</v>
      </c>
      <c r="H165" s="32">
        <f aca="true" t="shared" si="23" ref="H165:W165">H166</f>
        <v>0</v>
      </c>
      <c r="I165" s="32">
        <f t="shared" si="23"/>
        <v>0</v>
      </c>
      <c r="J165" s="32">
        <f t="shared" si="23"/>
        <v>0</v>
      </c>
      <c r="K165" s="32">
        <f t="shared" si="23"/>
        <v>0</v>
      </c>
      <c r="L165" s="32">
        <f t="shared" si="23"/>
        <v>0</v>
      </c>
      <c r="M165" s="32">
        <f t="shared" si="23"/>
        <v>0</v>
      </c>
      <c r="N165" s="32">
        <f t="shared" si="23"/>
        <v>0</v>
      </c>
      <c r="O165" s="32">
        <f t="shared" si="23"/>
        <v>0</v>
      </c>
      <c r="P165" s="32">
        <f t="shared" si="23"/>
        <v>0</v>
      </c>
      <c r="Q165" s="32">
        <f t="shared" si="23"/>
        <v>0</v>
      </c>
      <c r="R165" s="32">
        <f t="shared" si="23"/>
        <v>0</v>
      </c>
      <c r="S165" s="32">
        <f t="shared" si="23"/>
        <v>0</v>
      </c>
      <c r="T165" s="32">
        <f t="shared" si="23"/>
        <v>0</v>
      </c>
      <c r="U165" s="32">
        <f t="shared" si="23"/>
        <v>0</v>
      </c>
      <c r="V165" s="32">
        <f t="shared" si="23"/>
        <v>0</v>
      </c>
      <c r="W165" s="32">
        <f t="shared" si="23"/>
        <v>0</v>
      </c>
      <c r="X165" s="67">
        <f>X166</f>
        <v>409.75398</v>
      </c>
      <c r="Y165" s="59" t="e">
        <f>X165/G159*100</f>
        <v>#DIV/0!</v>
      </c>
    </row>
    <row r="166" spans="1:25" ht="32.25" outlineLevel="6" thickBot="1">
      <c r="A166" s="88" t="s">
        <v>101</v>
      </c>
      <c r="B166" s="92">
        <v>951</v>
      </c>
      <c r="C166" s="93" t="s">
        <v>67</v>
      </c>
      <c r="D166" s="93" t="s">
        <v>295</v>
      </c>
      <c r="E166" s="93" t="s">
        <v>95</v>
      </c>
      <c r="F166" s="93"/>
      <c r="G166" s="98">
        <f>G167</f>
        <v>10</v>
      </c>
      <c r="H166" s="27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45"/>
      <c r="X166" s="65">
        <v>409.75398</v>
      </c>
      <c r="Y166" s="59" t="e">
        <f>X166/G160*100</f>
        <v>#DIV/0!</v>
      </c>
    </row>
    <row r="167" spans="1:25" ht="32.25" outlineLevel="6" thickBot="1">
      <c r="A167" s="88" t="s">
        <v>103</v>
      </c>
      <c r="B167" s="92">
        <v>951</v>
      </c>
      <c r="C167" s="93" t="s">
        <v>67</v>
      </c>
      <c r="D167" s="93" t="s">
        <v>295</v>
      </c>
      <c r="E167" s="93" t="s">
        <v>97</v>
      </c>
      <c r="F167" s="93"/>
      <c r="G167" s="98">
        <v>10</v>
      </c>
      <c r="H167" s="86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75"/>
      <c r="Y167" s="59"/>
    </row>
    <row r="168" spans="1:25" ht="48" outlineLevel="6" thickBot="1">
      <c r="A168" s="5" t="s">
        <v>386</v>
      </c>
      <c r="B168" s="21">
        <v>951</v>
      </c>
      <c r="C168" s="6" t="s">
        <v>67</v>
      </c>
      <c r="D168" s="6" t="s">
        <v>387</v>
      </c>
      <c r="E168" s="6" t="s">
        <v>5</v>
      </c>
      <c r="F168" s="6"/>
      <c r="G168" s="7">
        <f>G169</f>
        <v>4</v>
      </c>
      <c r="H168" s="86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5"/>
      <c r="Y168" s="59"/>
    </row>
    <row r="169" spans="1:25" ht="32.25" outlineLevel="6" thickBot="1">
      <c r="A169" s="88" t="s">
        <v>101</v>
      </c>
      <c r="B169" s="92">
        <v>951</v>
      </c>
      <c r="C169" s="93" t="s">
        <v>67</v>
      </c>
      <c r="D169" s="93" t="s">
        <v>387</v>
      </c>
      <c r="E169" s="93" t="s">
        <v>95</v>
      </c>
      <c r="F169" s="93"/>
      <c r="G169" s="98">
        <f>G170</f>
        <v>4</v>
      </c>
      <c r="H169" s="86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75"/>
      <c r="Y169" s="59"/>
    </row>
    <row r="170" spans="1:25" ht="32.25" outlineLevel="6" thickBot="1">
      <c r="A170" s="88" t="s">
        <v>103</v>
      </c>
      <c r="B170" s="92">
        <v>951</v>
      </c>
      <c r="C170" s="93" t="s">
        <v>67</v>
      </c>
      <c r="D170" s="93" t="s">
        <v>387</v>
      </c>
      <c r="E170" s="93" t="s">
        <v>97</v>
      </c>
      <c r="F170" s="93"/>
      <c r="G170" s="98">
        <v>4</v>
      </c>
      <c r="H170" s="86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75"/>
      <c r="Y170" s="59"/>
    </row>
    <row r="171" spans="1:25" ht="48" outlineLevel="6" thickBot="1">
      <c r="A171" s="94" t="s">
        <v>377</v>
      </c>
      <c r="B171" s="90">
        <v>951</v>
      </c>
      <c r="C171" s="91" t="s">
        <v>67</v>
      </c>
      <c r="D171" s="91" t="s">
        <v>373</v>
      </c>
      <c r="E171" s="91" t="s">
        <v>5</v>
      </c>
      <c r="F171" s="91"/>
      <c r="G171" s="145">
        <f>G172+G174</f>
        <v>11248.091</v>
      </c>
      <c r="H171" s="86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75"/>
      <c r="Y171" s="59"/>
    </row>
    <row r="172" spans="1:25" ht="16.5" outlineLevel="6" thickBot="1">
      <c r="A172" s="5" t="s">
        <v>122</v>
      </c>
      <c r="B172" s="21">
        <v>951</v>
      </c>
      <c r="C172" s="6" t="s">
        <v>67</v>
      </c>
      <c r="D172" s="6" t="s">
        <v>407</v>
      </c>
      <c r="E172" s="6" t="s">
        <v>121</v>
      </c>
      <c r="F172" s="6"/>
      <c r="G172" s="149">
        <f>G173</f>
        <v>5707</v>
      </c>
      <c r="H172" s="86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75"/>
      <c r="Y172" s="59"/>
    </row>
    <row r="173" spans="1:25" ht="48" outlineLevel="6" thickBot="1">
      <c r="A173" s="99" t="s">
        <v>212</v>
      </c>
      <c r="B173" s="92">
        <v>951</v>
      </c>
      <c r="C173" s="93" t="s">
        <v>67</v>
      </c>
      <c r="D173" s="93" t="s">
        <v>407</v>
      </c>
      <c r="E173" s="93" t="s">
        <v>89</v>
      </c>
      <c r="F173" s="93"/>
      <c r="G173" s="144">
        <v>5707</v>
      </c>
      <c r="H173" s="86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75"/>
      <c r="Y173" s="59"/>
    </row>
    <row r="174" spans="1:25" ht="16.5" outlineLevel="6" thickBot="1">
      <c r="A174" s="5" t="s">
        <v>122</v>
      </c>
      <c r="B174" s="21">
        <v>951</v>
      </c>
      <c r="C174" s="6" t="s">
        <v>67</v>
      </c>
      <c r="D174" s="6" t="s">
        <v>376</v>
      </c>
      <c r="E174" s="6" t="s">
        <v>121</v>
      </c>
      <c r="F174" s="6"/>
      <c r="G174" s="149">
        <f>G175</f>
        <v>5541.091</v>
      </c>
      <c r="H174" s="40">
        <f aca="true" t="shared" si="24" ref="H174:X174">H175</f>
        <v>0</v>
      </c>
      <c r="I174" s="40">
        <f t="shared" si="24"/>
        <v>0</v>
      </c>
      <c r="J174" s="40">
        <f t="shared" si="24"/>
        <v>0</v>
      </c>
      <c r="K174" s="40">
        <f t="shared" si="24"/>
        <v>0</v>
      </c>
      <c r="L174" s="40">
        <f t="shared" si="24"/>
        <v>0</v>
      </c>
      <c r="M174" s="40">
        <f t="shared" si="24"/>
        <v>0</v>
      </c>
      <c r="N174" s="40">
        <f t="shared" si="24"/>
        <v>0</v>
      </c>
      <c r="O174" s="40">
        <f t="shared" si="24"/>
        <v>0</v>
      </c>
      <c r="P174" s="40">
        <f t="shared" si="24"/>
        <v>0</v>
      </c>
      <c r="Q174" s="40">
        <f t="shared" si="24"/>
        <v>0</v>
      </c>
      <c r="R174" s="40">
        <f t="shared" si="24"/>
        <v>0</v>
      </c>
      <c r="S174" s="40">
        <f t="shared" si="24"/>
        <v>0</v>
      </c>
      <c r="T174" s="40">
        <f t="shared" si="24"/>
        <v>0</v>
      </c>
      <c r="U174" s="40">
        <f t="shared" si="24"/>
        <v>0</v>
      </c>
      <c r="V174" s="40">
        <f t="shared" si="24"/>
        <v>0</v>
      </c>
      <c r="W174" s="40">
        <f t="shared" si="24"/>
        <v>0</v>
      </c>
      <c r="X174" s="72">
        <f t="shared" si="24"/>
        <v>1027.32</v>
      </c>
      <c r="Y174" s="59">
        <f>X174/G165*100</f>
        <v>10273.2</v>
      </c>
    </row>
    <row r="175" spans="1:25" ht="48" outlineLevel="6" thickBot="1">
      <c r="A175" s="99" t="s">
        <v>212</v>
      </c>
      <c r="B175" s="92">
        <v>951</v>
      </c>
      <c r="C175" s="93" t="s">
        <v>67</v>
      </c>
      <c r="D175" s="93" t="s">
        <v>376</v>
      </c>
      <c r="E175" s="93" t="s">
        <v>89</v>
      </c>
      <c r="F175" s="93"/>
      <c r="G175" s="98">
        <v>5541.091</v>
      </c>
      <c r="H175" s="32">
        <f aca="true" t="shared" si="25" ref="H175:X175">H179</f>
        <v>0</v>
      </c>
      <c r="I175" s="32">
        <f t="shared" si="25"/>
        <v>0</v>
      </c>
      <c r="J175" s="32">
        <f t="shared" si="25"/>
        <v>0</v>
      </c>
      <c r="K175" s="32">
        <f t="shared" si="25"/>
        <v>0</v>
      </c>
      <c r="L175" s="32">
        <f t="shared" si="25"/>
        <v>0</v>
      </c>
      <c r="M175" s="32">
        <f t="shared" si="25"/>
        <v>0</v>
      </c>
      <c r="N175" s="32">
        <f t="shared" si="25"/>
        <v>0</v>
      </c>
      <c r="O175" s="32">
        <f t="shared" si="25"/>
        <v>0</v>
      </c>
      <c r="P175" s="32">
        <f t="shared" si="25"/>
        <v>0</v>
      </c>
      <c r="Q175" s="32">
        <f t="shared" si="25"/>
        <v>0</v>
      </c>
      <c r="R175" s="32">
        <f t="shared" si="25"/>
        <v>0</v>
      </c>
      <c r="S175" s="32">
        <f t="shared" si="25"/>
        <v>0</v>
      </c>
      <c r="T175" s="32">
        <f t="shared" si="25"/>
        <v>0</v>
      </c>
      <c r="U175" s="32">
        <f t="shared" si="25"/>
        <v>0</v>
      </c>
      <c r="V175" s="32">
        <f t="shared" si="25"/>
        <v>0</v>
      </c>
      <c r="W175" s="32">
        <f t="shared" si="25"/>
        <v>0</v>
      </c>
      <c r="X175" s="67">
        <f t="shared" si="25"/>
        <v>1027.32</v>
      </c>
      <c r="Y175" s="59">
        <f>X175/G166*100</f>
        <v>10273.2</v>
      </c>
    </row>
    <row r="176" spans="1:25" ht="32.25" outlineLevel="6" thickBot="1">
      <c r="A176" s="94" t="s">
        <v>390</v>
      </c>
      <c r="B176" s="90">
        <v>951</v>
      </c>
      <c r="C176" s="91" t="s">
        <v>67</v>
      </c>
      <c r="D176" s="91" t="s">
        <v>391</v>
      </c>
      <c r="E176" s="91" t="s">
        <v>5</v>
      </c>
      <c r="F176" s="91"/>
      <c r="G176" s="145">
        <f>G177</f>
        <v>40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67"/>
      <c r="Y176" s="59"/>
    </row>
    <row r="177" spans="1:25" ht="32.25" outlineLevel="6" thickBot="1">
      <c r="A177" s="5" t="s">
        <v>101</v>
      </c>
      <c r="B177" s="21">
        <v>951</v>
      </c>
      <c r="C177" s="6" t="s">
        <v>67</v>
      </c>
      <c r="D177" s="6" t="s">
        <v>392</v>
      </c>
      <c r="E177" s="6" t="s">
        <v>95</v>
      </c>
      <c r="F177" s="6"/>
      <c r="G177" s="149">
        <f>G178</f>
        <v>40</v>
      </c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67"/>
      <c r="Y177" s="59"/>
    </row>
    <row r="178" spans="1:25" ht="32.25" outlineLevel="6" thickBot="1">
      <c r="A178" s="99" t="s">
        <v>103</v>
      </c>
      <c r="B178" s="92">
        <v>951</v>
      </c>
      <c r="C178" s="93" t="s">
        <v>67</v>
      </c>
      <c r="D178" s="93" t="s">
        <v>392</v>
      </c>
      <c r="E178" s="93" t="s">
        <v>97</v>
      </c>
      <c r="F178" s="93"/>
      <c r="G178" s="144">
        <v>40</v>
      </c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67"/>
      <c r="Y178" s="59"/>
    </row>
    <row r="179" spans="1:25" ht="16.5" outlineLevel="6" thickBot="1">
      <c r="A179" s="117" t="s">
        <v>152</v>
      </c>
      <c r="B179" s="131">
        <v>951</v>
      </c>
      <c r="C179" s="39" t="s">
        <v>153</v>
      </c>
      <c r="D179" s="39" t="s">
        <v>272</v>
      </c>
      <c r="E179" s="39" t="s">
        <v>5</v>
      </c>
      <c r="F179" s="118"/>
      <c r="G179" s="119">
        <f>G180</f>
        <v>1712.2</v>
      </c>
      <c r="H179" s="34">
        <f aca="true" t="shared" si="26" ref="H179:X179">H185</f>
        <v>0</v>
      </c>
      <c r="I179" s="34">
        <f t="shared" si="26"/>
        <v>0</v>
      </c>
      <c r="J179" s="34">
        <f t="shared" si="26"/>
        <v>0</v>
      </c>
      <c r="K179" s="34">
        <f t="shared" si="26"/>
        <v>0</v>
      </c>
      <c r="L179" s="34">
        <f t="shared" si="26"/>
        <v>0</v>
      </c>
      <c r="M179" s="34">
        <f t="shared" si="26"/>
        <v>0</v>
      </c>
      <c r="N179" s="34">
        <f t="shared" si="26"/>
        <v>0</v>
      </c>
      <c r="O179" s="34">
        <f t="shared" si="26"/>
        <v>0</v>
      </c>
      <c r="P179" s="34">
        <f t="shared" si="26"/>
        <v>0</v>
      </c>
      <c r="Q179" s="34">
        <f t="shared" si="26"/>
        <v>0</v>
      </c>
      <c r="R179" s="34">
        <f t="shared" si="26"/>
        <v>0</v>
      </c>
      <c r="S179" s="34">
        <f t="shared" si="26"/>
        <v>0</v>
      </c>
      <c r="T179" s="34">
        <f t="shared" si="26"/>
        <v>0</v>
      </c>
      <c r="U179" s="34">
        <f t="shared" si="26"/>
        <v>0</v>
      </c>
      <c r="V179" s="34">
        <f t="shared" si="26"/>
        <v>0</v>
      </c>
      <c r="W179" s="34">
        <f t="shared" si="26"/>
        <v>0</v>
      </c>
      <c r="X179" s="68">
        <f t="shared" si="26"/>
        <v>1027.32</v>
      </c>
      <c r="Y179" s="59">
        <f>X179/G167*100</f>
        <v>10273.2</v>
      </c>
    </row>
    <row r="180" spans="1:25" ht="16.5" outlineLevel="6" thickBot="1">
      <c r="A180" s="30" t="s">
        <v>82</v>
      </c>
      <c r="B180" s="19">
        <v>951</v>
      </c>
      <c r="C180" s="9" t="s">
        <v>83</v>
      </c>
      <c r="D180" s="9" t="s">
        <v>272</v>
      </c>
      <c r="E180" s="9" t="s">
        <v>5</v>
      </c>
      <c r="F180" s="120" t="s">
        <v>5</v>
      </c>
      <c r="G180" s="31">
        <f>G181</f>
        <v>1712.2</v>
      </c>
      <c r="H180" s="55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82"/>
      <c r="Y180" s="59"/>
    </row>
    <row r="181" spans="1:25" ht="32.25" outlineLevel="6" thickBot="1">
      <c r="A181" s="112" t="s">
        <v>137</v>
      </c>
      <c r="B181" s="19">
        <v>951</v>
      </c>
      <c r="C181" s="11" t="s">
        <v>83</v>
      </c>
      <c r="D181" s="11" t="s">
        <v>273</v>
      </c>
      <c r="E181" s="11" t="s">
        <v>5</v>
      </c>
      <c r="F181" s="121"/>
      <c r="G181" s="32">
        <f>G182</f>
        <v>1712.2</v>
      </c>
      <c r="H181" s="55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82"/>
      <c r="Y181" s="59"/>
    </row>
    <row r="182" spans="1:25" ht="32.25" outlineLevel="6" thickBot="1">
      <c r="A182" s="112" t="s">
        <v>138</v>
      </c>
      <c r="B182" s="19">
        <v>951</v>
      </c>
      <c r="C182" s="11" t="s">
        <v>83</v>
      </c>
      <c r="D182" s="11" t="s">
        <v>274</v>
      </c>
      <c r="E182" s="11" t="s">
        <v>5</v>
      </c>
      <c r="F182" s="121"/>
      <c r="G182" s="32">
        <f>G183</f>
        <v>1712.2</v>
      </c>
      <c r="H182" s="55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82"/>
      <c r="Y182" s="59"/>
    </row>
    <row r="183" spans="1:25" ht="32.25" outlineLevel="6" thickBot="1">
      <c r="A183" s="89" t="s">
        <v>38</v>
      </c>
      <c r="B183" s="90">
        <v>951</v>
      </c>
      <c r="C183" s="91" t="s">
        <v>83</v>
      </c>
      <c r="D183" s="91" t="s">
        <v>296</v>
      </c>
      <c r="E183" s="91" t="s">
        <v>5</v>
      </c>
      <c r="F183" s="122" t="s">
        <v>5</v>
      </c>
      <c r="G183" s="35">
        <f>G184</f>
        <v>1712.2</v>
      </c>
      <c r="H183" s="55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82"/>
      <c r="Y183" s="59"/>
    </row>
    <row r="184" spans="1:25" ht="16.5" outlineLevel="6" thickBot="1">
      <c r="A184" s="33" t="s">
        <v>118</v>
      </c>
      <c r="B184" s="133">
        <v>951</v>
      </c>
      <c r="C184" s="6" t="s">
        <v>83</v>
      </c>
      <c r="D184" s="6" t="s">
        <v>296</v>
      </c>
      <c r="E184" s="6" t="s">
        <v>117</v>
      </c>
      <c r="F184" s="116" t="s">
        <v>154</v>
      </c>
      <c r="G184" s="34">
        <v>1712.2</v>
      </c>
      <c r="H184" s="55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82"/>
      <c r="Y184" s="59"/>
    </row>
    <row r="185" spans="1:25" ht="32.25" outlineLevel="6" thickBot="1">
      <c r="A185" s="108" t="s">
        <v>52</v>
      </c>
      <c r="B185" s="18">
        <v>951</v>
      </c>
      <c r="C185" s="14" t="s">
        <v>51</v>
      </c>
      <c r="D185" s="14" t="s">
        <v>272</v>
      </c>
      <c r="E185" s="14" t="s">
        <v>5</v>
      </c>
      <c r="F185" s="14"/>
      <c r="G185" s="15">
        <f aca="true" t="shared" si="27" ref="G185:G190">G186</f>
        <v>50</v>
      </c>
      <c r="H185" s="27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45"/>
      <c r="X185" s="65">
        <v>1027.32</v>
      </c>
      <c r="Y185" s="59">
        <f aca="true" t="shared" si="28" ref="Y185:Y190">X185/G179*100</f>
        <v>60</v>
      </c>
    </row>
    <row r="186" spans="1:25" ht="18" customHeight="1" outlineLevel="6" thickBot="1">
      <c r="A186" s="8" t="s">
        <v>31</v>
      </c>
      <c r="B186" s="19">
        <v>951</v>
      </c>
      <c r="C186" s="9" t="s">
        <v>10</v>
      </c>
      <c r="D186" s="9" t="s">
        <v>272</v>
      </c>
      <c r="E186" s="9" t="s">
        <v>5</v>
      </c>
      <c r="F186" s="9"/>
      <c r="G186" s="10">
        <f t="shared" si="27"/>
        <v>50</v>
      </c>
      <c r="H186" s="29" t="e">
        <f>H187+#REF!</f>
        <v>#REF!</v>
      </c>
      <c r="I186" s="29" t="e">
        <f>I187+#REF!</f>
        <v>#REF!</v>
      </c>
      <c r="J186" s="29" t="e">
        <f>J187+#REF!</f>
        <v>#REF!</v>
      </c>
      <c r="K186" s="29" t="e">
        <f>K187+#REF!</f>
        <v>#REF!</v>
      </c>
      <c r="L186" s="29" t="e">
        <f>L187+#REF!</f>
        <v>#REF!</v>
      </c>
      <c r="M186" s="29" t="e">
        <f>M187+#REF!</f>
        <v>#REF!</v>
      </c>
      <c r="N186" s="29" t="e">
        <f>N187+#REF!</f>
        <v>#REF!</v>
      </c>
      <c r="O186" s="29" t="e">
        <f>O187+#REF!</f>
        <v>#REF!</v>
      </c>
      <c r="P186" s="29" t="e">
        <f>P187+#REF!</f>
        <v>#REF!</v>
      </c>
      <c r="Q186" s="29" t="e">
        <f>Q187+#REF!</f>
        <v>#REF!</v>
      </c>
      <c r="R186" s="29" t="e">
        <f>R187+#REF!</f>
        <v>#REF!</v>
      </c>
      <c r="S186" s="29" t="e">
        <f>S187+#REF!</f>
        <v>#REF!</v>
      </c>
      <c r="T186" s="29" t="e">
        <f>T187+#REF!</f>
        <v>#REF!</v>
      </c>
      <c r="U186" s="29" t="e">
        <f>U187+#REF!</f>
        <v>#REF!</v>
      </c>
      <c r="V186" s="29" t="e">
        <f>V187+#REF!</f>
        <v>#REF!</v>
      </c>
      <c r="W186" s="29" t="e">
        <f>W187+#REF!</f>
        <v>#REF!</v>
      </c>
      <c r="X186" s="73" t="e">
        <f>X187+#REF!</f>
        <v>#REF!</v>
      </c>
      <c r="Y186" s="59" t="e">
        <f t="shared" si="28"/>
        <v>#REF!</v>
      </c>
    </row>
    <row r="187" spans="1:25" ht="34.5" customHeight="1" outlineLevel="3" thickBot="1">
      <c r="A187" s="112" t="s">
        <v>137</v>
      </c>
      <c r="B187" s="19">
        <v>951</v>
      </c>
      <c r="C187" s="9" t="s">
        <v>10</v>
      </c>
      <c r="D187" s="9" t="s">
        <v>273</v>
      </c>
      <c r="E187" s="9" t="s">
        <v>5</v>
      </c>
      <c r="F187" s="9"/>
      <c r="G187" s="10">
        <f t="shared" si="27"/>
        <v>50</v>
      </c>
      <c r="H187" s="31">
        <f aca="true" t="shared" si="29" ref="H187:X189">H188</f>
        <v>0</v>
      </c>
      <c r="I187" s="31">
        <f t="shared" si="29"/>
        <v>0</v>
      </c>
      <c r="J187" s="31">
        <f t="shared" si="29"/>
        <v>0</v>
      </c>
      <c r="K187" s="31">
        <f t="shared" si="29"/>
        <v>0</v>
      </c>
      <c r="L187" s="31">
        <f t="shared" si="29"/>
        <v>0</v>
      </c>
      <c r="M187" s="31">
        <f t="shared" si="29"/>
        <v>0</v>
      </c>
      <c r="N187" s="31">
        <f t="shared" si="29"/>
        <v>0</v>
      </c>
      <c r="O187" s="31">
        <f t="shared" si="29"/>
        <v>0</v>
      </c>
      <c r="P187" s="31">
        <f t="shared" si="29"/>
        <v>0</v>
      </c>
      <c r="Q187" s="31">
        <f t="shared" si="29"/>
        <v>0</v>
      </c>
      <c r="R187" s="31">
        <f t="shared" si="29"/>
        <v>0</v>
      </c>
      <c r="S187" s="31">
        <f t="shared" si="29"/>
        <v>0</v>
      </c>
      <c r="T187" s="31">
        <f t="shared" si="29"/>
        <v>0</v>
      </c>
      <c r="U187" s="31">
        <f t="shared" si="29"/>
        <v>0</v>
      </c>
      <c r="V187" s="31">
        <f t="shared" si="29"/>
        <v>0</v>
      </c>
      <c r="W187" s="31">
        <f t="shared" si="29"/>
        <v>0</v>
      </c>
      <c r="X187" s="66">
        <f t="shared" si="29"/>
        <v>67.348</v>
      </c>
      <c r="Y187" s="59">
        <f t="shared" si="28"/>
        <v>3.9334189931082815</v>
      </c>
    </row>
    <row r="188" spans="1:25" ht="18.75" customHeight="1" outlineLevel="3" thickBot="1">
      <c r="A188" s="112" t="s">
        <v>138</v>
      </c>
      <c r="B188" s="19">
        <v>951</v>
      </c>
      <c r="C188" s="11" t="s">
        <v>10</v>
      </c>
      <c r="D188" s="11" t="s">
        <v>274</v>
      </c>
      <c r="E188" s="11" t="s">
        <v>5</v>
      </c>
      <c r="F188" s="11"/>
      <c r="G188" s="12">
        <f t="shared" si="27"/>
        <v>50</v>
      </c>
      <c r="H188" s="32">
        <f t="shared" si="29"/>
        <v>0</v>
      </c>
      <c r="I188" s="32">
        <f t="shared" si="29"/>
        <v>0</v>
      </c>
      <c r="J188" s="32">
        <f t="shared" si="29"/>
        <v>0</v>
      </c>
      <c r="K188" s="32">
        <f t="shared" si="29"/>
        <v>0</v>
      </c>
      <c r="L188" s="32">
        <f t="shared" si="29"/>
        <v>0</v>
      </c>
      <c r="M188" s="32">
        <f t="shared" si="29"/>
        <v>0</v>
      </c>
      <c r="N188" s="32">
        <f t="shared" si="29"/>
        <v>0</v>
      </c>
      <c r="O188" s="32">
        <f t="shared" si="29"/>
        <v>0</v>
      </c>
      <c r="P188" s="32">
        <f t="shared" si="29"/>
        <v>0</v>
      </c>
      <c r="Q188" s="32">
        <f t="shared" si="29"/>
        <v>0</v>
      </c>
      <c r="R188" s="32">
        <f t="shared" si="29"/>
        <v>0</v>
      </c>
      <c r="S188" s="32">
        <f t="shared" si="29"/>
        <v>0</v>
      </c>
      <c r="T188" s="32">
        <f t="shared" si="29"/>
        <v>0</v>
      </c>
      <c r="U188" s="32">
        <f t="shared" si="29"/>
        <v>0</v>
      </c>
      <c r="V188" s="32">
        <f t="shared" si="29"/>
        <v>0</v>
      </c>
      <c r="W188" s="32">
        <f t="shared" si="29"/>
        <v>0</v>
      </c>
      <c r="X188" s="67">
        <f t="shared" si="29"/>
        <v>67.348</v>
      </c>
      <c r="Y188" s="59">
        <f t="shared" si="28"/>
        <v>3.9334189931082815</v>
      </c>
    </row>
    <row r="189" spans="1:25" ht="33.75" customHeight="1" outlineLevel="4" thickBot="1">
      <c r="A189" s="94" t="s">
        <v>155</v>
      </c>
      <c r="B189" s="90">
        <v>951</v>
      </c>
      <c r="C189" s="91" t="s">
        <v>10</v>
      </c>
      <c r="D189" s="91" t="s">
        <v>297</v>
      </c>
      <c r="E189" s="91" t="s">
        <v>5</v>
      </c>
      <c r="F189" s="91"/>
      <c r="G189" s="16">
        <f t="shared" si="27"/>
        <v>50</v>
      </c>
      <c r="H189" s="34">
        <f t="shared" si="29"/>
        <v>0</v>
      </c>
      <c r="I189" s="34">
        <f t="shared" si="29"/>
        <v>0</v>
      </c>
      <c r="J189" s="34">
        <f t="shared" si="29"/>
        <v>0</v>
      </c>
      <c r="K189" s="34">
        <f t="shared" si="29"/>
        <v>0</v>
      </c>
      <c r="L189" s="34">
        <f t="shared" si="29"/>
        <v>0</v>
      </c>
      <c r="M189" s="34">
        <f t="shared" si="29"/>
        <v>0</v>
      </c>
      <c r="N189" s="34">
        <f t="shared" si="29"/>
        <v>0</v>
      </c>
      <c r="O189" s="34">
        <f t="shared" si="29"/>
        <v>0</v>
      </c>
      <c r="P189" s="34">
        <f t="shared" si="29"/>
        <v>0</v>
      </c>
      <c r="Q189" s="34">
        <f t="shared" si="29"/>
        <v>0</v>
      </c>
      <c r="R189" s="34">
        <f t="shared" si="29"/>
        <v>0</v>
      </c>
      <c r="S189" s="34">
        <f t="shared" si="29"/>
        <v>0</v>
      </c>
      <c r="T189" s="34">
        <f t="shared" si="29"/>
        <v>0</v>
      </c>
      <c r="U189" s="34">
        <f t="shared" si="29"/>
        <v>0</v>
      </c>
      <c r="V189" s="34">
        <f t="shared" si="29"/>
        <v>0</v>
      </c>
      <c r="W189" s="34">
        <f t="shared" si="29"/>
        <v>0</v>
      </c>
      <c r="X189" s="68">
        <f t="shared" si="29"/>
        <v>67.348</v>
      </c>
      <c r="Y189" s="59">
        <f t="shared" si="28"/>
        <v>3.9334189931082815</v>
      </c>
    </row>
    <row r="190" spans="1:25" ht="32.25" outlineLevel="5" thickBot="1">
      <c r="A190" s="5" t="s">
        <v>101</v>
      </c>
      <c r="B190" s="21">
        <v>951</v>
      </c>
      <c r="C190" s="6" t="s">
        <v>10</v>
      </c>
      <c r="D190" s="6" t="s">
        <v>297</v>
      </c>
      <c r="E190" s="6" t="s">
        <v>95</v>
      </c>
      <c r="F190" s="6"/>
      <c r="G190" s="7">
        <f t="shared" si="27"/>
        <v>50</v>
      </c>
      <c r="H190" s="26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44"/>
      <c r="X190" s="65">
        <v>67.348</v>
      </c>
      <c r="Y190" s="59">
        <f t="shared" si="28"/>
        <v>3.9334189931082815</v>
      </c>
    </row>
    <row r="191" spans="1:25" ht="32.25" outlineLevel="5" thickBot="1">
      <c r="A191" s="88" t="s">
        <v>103</v>
      </c>
      <c r="B191" s="92">
        <v>951</v>
      </c>
      <c r="C191" s="93" t="s">
        <v>10</v>
      </c>
      <c r="D191" s="93" t="s">
        <v>297</v>
      </c>
      <c r="E191" s="93" t="s">
        <v>97</v>
      </c>
      <c r="F191" s="93"/>
      <c r="G191" s="98">
        <v>50</v>
      </c>
      <c r="H191" s="55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75"/>
      <c r="Y191" s="59"/>
    </row>
    <row r="192" spans="1:25" ht="19.5" outlineLevel="6" thickBot="1">
      <c r="A192" s="108" t="s">
        <v>50</v>
      </c>
      <c r="B192" s="18">
        <v>951</v>
      </c>
      <c r="C192" s="14" t="s">
        <v>49</v>
      </c>
      <c r="D192" s="14" t="s">
        <v>272</v>
      </c>
      <c r="E192" s="14" t="s">
        <v>5</v>
      </c>
      <c r="F192" s="14"/>
      <c r="G192" s="15">
        <f>G199+G216+G193</f>
        <v>22229.28</v>
      </c>
      <c r="H192" s="29" t="e">
        <f aca="true" t="shared" si="30" ref="H192:X192">H193+H198</f>
        <v>#REF!</v>
      </c>
      <c r="I192" s="29" t="e">
        <f t="shared" si="30"/>
        <v>#REF!</v>
      </c>
      <c r="J192" s="29" t="e">
        <f t="shared" si="30"/>
        <v>#REF!</v>
      </c>
      <c r="K192" s="29" t="e">
        <f t="shared" si="30"/>
        <v>#REF!</v>
      </c>
      <c r="L192" s="29" t="e">
        <f t="shared" si="30"/>
        <v>#REF!</v>
      </c>
      <c r="M192" s="29" t="e">
        <f t="shared" si="30"/>
        <v>#REF!</v>
      </c>
      <c r="N192" s="29" t="e">
        <f t="shared" si="30"/>
        <v>#REF!</v>
      </c>
      <c r="O192" s="29" t="e">
        <f t="shared" si="30"/>
        <v>#REF!</v>
      </c>
      <c r="P192" s="29" t="e">
        <f t="shared" si="30"/>
        <v>#REF!</v>
      </c>
      <c r="Q192" s="29" t="e">
        <f t="shared" si="30"/>
        <v>#REF!</v>
      </c>
      <c r="R192" s="29" t="e">
        <f t="shared" si="30"/>
        <v>#REF!</v>
      </c>
      <c r="S192" s="29" t="e">
        <f t="shared" si="30"/>
        <v>#REF!</v>
      </c>
      <c r="T192" s="29" t="e">
        <f t="shared" si="30"/>
        <v>#REF!</v>
      </c>
      <c r="U192" s="29" t="e">
        <f t="shared" si="30"/>
        <v>#REF!</v>
      </c>
      <c r="V192" s="29" t="e">
        <f t="shared" si="30"/>
        <v>#REF!</v>
      </c>
      <c r="W192" s="29" t="e">
        <f t="shared" si="30"/>
        <v>#REF!</v>
      </c>
      <c r="X192" s="73" t="e">
        <f t="shared" si="30"/>
        <v>#REF!</v>
      </c>
      <c r="Y192" s="59" t="e">
        <f>X192/G186*100</f>
        <v>#REF!</v>
      </c>
    </row>
    <row r="193" spans="1:25" ht="16.5" outlineLevel="6" thickBot="1">
      <c r="A193" s="80" t="s">
        <v>219</v>
      </c>
      <c r="B193" s="19">
        <v>951</v>
      </c>
      <c r="C193" s="9" t="s">
        <v>221</v>
      </c>
      <c r="D193" s="9" t="s">
        <v>272</v>
      </c>
      <c r="E193" s="9" t="s">
        <v>5</v>
      </c>
      <c r="F193" s="9"/>
      <c r="G193" s="143">
        <f>G194</f>
        <v>379.28</v>
      </c>
      <c r="H193" s="31">
        <f aca="true" t="shared" si="31" ref="H193:X194">H194</f>
        <v>0</v>
      </c>
      <c r="I193" s="31">
        <f t="shared" si="31"/>
        <v>0</v>
      </c>
      <c r="J193" s="31">
        <f t="shared" si="31"/>
        <v>0</v>
      </c>
      <c r="K193" s="31">
        <f t="shared" si="31"/>
        <v>0</v>
      </c>
      <c r="L193" s="31">
        <f t="shared" si="31"/>
        <v>0</v>
      </c>
      <c r="M193" s="31">
        <f t="shared" si="31"/>
        <v>0</v>
      </c>
      <c r="N193" s="31">
        <f t="shared" si="31"/>
        <v>0</v>
      </c>
      <c r="O193" s="31">
        <f t="shared" si="31"/>
        <v>0</v>
      </c>
      <c r="P193" s="31">
        <f t="shared" si="31"/>
        <v>0</v>
      </c>
      <c r="Q193" s="31">
        <f t="shared" si="31"/>
        <v>0</v>
      </c>
      <c r="R193" s="31">
        <f t="shared" si="31"/>
        <v>0</v>
      </c>
      <c r="S193" s="31">
        <f t="shared" si="31"/>
        <v>0</v>
      </c>
      <c r="T193" s="31">
        <f t="shared" si="31"/>
        <v>0</v>
      </c>
      <c r="U193" s="31">
        <f t="shared" si="31"/>
        <v>0</v>
      </c>
      <c r="V193" s="31">
        <f t="shared" si="31"/>
        <v>0</v>
      </c>
      <c r="W193" s="31">
        <f t="shared" si="31"/>
        <v>0</v>
      </c>
      <c r="X193" s="66">
        <f t="shared" si="31"/>
        <v>0</v>
      </c>
      <c r="Y193" s="59">
        <f>X193/G187*100</f>
        <v>0</v>
      </c>
    </row>
    <row r="194" spans="1:25" ht="32.25" outlineLevel="6" thickBot="1">
      <c r="A194" s="112" t="s">
        <v>137</v>
      </c>
      <c r="B194" s="19">
        <v>951</v>
      </c>
      <c r="C194" s="9" t="s">
        <v>221</v>
      </c>
      <c r="D194" s="9" t="s">
        <v>273</v>
      </c>
      <c r="E194" s="9" t="s">
        <v>5</v>
      </c>
      <c r="F194" s="9"/>
      <c r="G194" s="143">
        <f>G195</f>
        <v>379.28</v>
      </c>
      <c r="H194" s="32">
        <f t="shared" si="31"/>
        <v>0</v>
      </c>
      <c r="I194" s="32">
        <f t="shared" si="31"/>
        <v>0</v>
      </c>
      <c r="J194" s="32">
        <f t="shared" si="31"/>
        <v>0</v>
      </c>
      <c r="K194" s="32">
        <f t="shared" si="31"/>
        <v>0</v>
      </c>
      <c r="L194" s="32">
        <f t="shared" si="31"/>
        <v>0</v>
      </c>
      <c r="M194" s="32">
        <f t="shared" si="31"/>
        <v>0</v>
      </c>
      <c r="N194" s="32">
        <f t="shared" si="31"/>
        <v>0</v>
      </c>
      <c r="O194" s="32">
        <f t="shared" si="31"/>
        <v>0</v>
      </c>
      <c r="P194" s="32">
        <f t="shared" si="31"/>
        <v>0</v>
      </c>
      <c r="Q194" s="32">
        <f t="shared" si="31"/>
        <v>0</v>
      </c>
      <c r="R194" s="32">
        <f t="shared" si="31"/>
        <v>0</v>
      </c>
      <c r="S194" s="32">
        <f t="shared" si="31"/>
        <v>0</v>
      </c>
      <c r="T194" s="32">
        <f t="shared" si="31"/>
        <v>0</v>
      </c>
      <c r="U194" s="32">
        <f t="shared" si="31"/>
        <v>0</v>
      </c>
      <c r="V194" s="32">
        <f t="shared" si="31"/>
        <v>0</v>
      </c>
      <c r="W194" s="32">
        <f t="shared" si="31"/>
        <v>0</v>
      </c>
      <c r="X194" s="67">
        <f t="shared" si="31"/>
        <v>0</v>
      </c>
      <c r="Y194" s="59">
        <f>X194/G188*100</f>
        <v>0</v>
      </c>
    </row>
    <row r="195" spans="1:25" ht="32.25" outlineLevel="6" thickBot="1">
      <c r="A195" s="112" t="s">
        <v>138</v>
      </c>
      <c r="B195" s="19">
        <v>951</v>
      </c>
      <c r="C195" s="9" t="s">
        <v>221</v>
      </c>
      <c r="D195" s="9" t="s">
        <v>274</v>
      </c>
      <c r="E195" s="9" t="s">
        <v>5</v>
      </c>
      <c r="F195" s="9"/>
      <c r="G195" s="143">
        <f>G196</f>
        <v>379.28</v>
      </c>
      <c r="H195" s="26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44"/>
      <c r="X195" s="65">
        <v>0</v>
      </c>
      <c r="Y195" s="59">
        <f>X195/G189*100</f>
        <v>0</v>
      </c>
    </row>
    <row r="196" spans="1:25" ht="48" outlineLevel="6" thickBot="1">
      <c r="A196" s="114" t="s">
        <v>220</v>
      </c>
      <c r="B196" s="90">
        <v>951</v>
      </c>
      <c r="C196" s="91" t="s">
        <v>221</v>
      </c>
      <c r="D196" s="91" t="s">
        <v>298</v>
      </c>
      <c r="E196" s="91" t="s">
        <v>5</v>
      </c>
      <c r="F196" s="91"/>
      <c r="G196" s="145">
        <f>G197</f>
        <v>379.28</v>
      </c>
      <c r="H196" s="55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75"/>
      <c r="Y196" s="59"/>
    </row>
    <row r="197" spans="1:25" ht="32.25" outlineLevel="6" thickBot="1">
      <c r="A197" s="5" t="s">
        <v>101</v>
      </c>
      <c r="B197" s="21">
        <v>951</v>
      </c>
      <c r="C197" s="6" t="s">
        <v>221</v>
      </c>
      <c r="D197" s="6" t="s">
        <v>298</v>
      </c>
      <c r="E197" s="6" t="s">
        <v>95</v>
      </c>
      <c r="F197" s="6"/>
      <c r="G197" s="149">
        <f>G198</f>
        <v>379.28</v>
      </c>
      <c r="H197" s="5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75"/>
      <c r="Y197" s="59"/>
    </row>
    <row r="198" spans="1:25" ht="32.25" outlineLevel="3" thickBot="1">
      <c r="A198" s="88" t="s">
        <v>103</v>
      </c>
      <c r="B198" s="92">
        <v>951</v>
      </c>
      <c r="C198" s="93" t="s">
        <v>221</v>
      </c>
      <c r="D198" s="93" t="s">
        <v>298</v>
      </c>
      <c r="E198" s="93" t="s">
        <v>97</v>
      </c>
      <c r="F198" s="93"/>
      <c r="G198" s="144">
        <v>379.28</v>
      </c>
      <c r="H198" s="31" t="e">
        <f>H205+H208+H224+#REF!</f>
        <v>#REF!</v>
      </c>
      <c r="I198" s="31" t="e">
        <f>I205+I208+I224+#REF!</f>
        <v>#REF!</v>
      </c>
      <c r="J198" s="31" t="e">
        <f>J205+J208+J224+#REF!</f>
        <v>#REF!</v>
      </c>
      <c r="K198" s="31" t="e">
        <f>K205+K208+K224+#REF!</f>
        <v>#REF!</v>
      </c>
      <c r="L198" s="31" t="e">
        <f>L205+L208+L224+#REF!</f>
        <v>#REF!</v>
      </c>
      <c r="M198" s="31" t="e">
        <f>M205+M208+M224+#REF!</f>
        <v>#REF!</v>
      </c>
      <c r="N198" s="31" t="e">
        <f>N205+N208+N224+#REF!</f>
        <v>#REF!</v>
      </c>
      <c r="O198" s="31" t="e">
        <f>O205+O208+O224+#REF!</f>
        <v>#REF!</v>
      </c>
      <c r="P198" s="31" t="e">
        <f>P205+P208+P224+#REF!</f>
        <v>#REF!</v>
      </c>
      <c r="Q198" s="31" t="e">
        <f>Q205+Q208+Q224+#REF!</f>
        <v>#REF!</v>
      </c>
      <c r="R198" s="31" t="e">
        <f>R205+R208+R224+#REF!</f>
        <v>#REF!</v>
      </c>
      <c r="S198" s="31" t="e">
        <f>S205+S208+S224+#REF!</f>
        <v>#REF!</v>
      </c>
      <c r="T198" s="31" t="e">
        <f>T205+T208+T224+#REF!</f>
        <v>#REF!</v>
      </c>
      <c r="U198" s="31" t="e">
        <f>U205+U208+U224+#REF!</f>
        <v>#REF!</v>
      </c>
      <c r="V198" s="31" t="e">
        <f>V205+V208+V224+#REF!</f>
        <v>#REF!</v>
      </c>
      <c r="W198" s="31" t="e">
        <f>W205+W208+W224+#REF!</f>
        <v>#REF!</v>
      </c>
      <c r="X198" s="66" t="e">
        <f>X205+X208+X224+#REF!</f>
        <v>#REF!</v>
      </c>
      <c r="Y198" s="59" t="e">
        <f>X198/G192*100</f>
        <v>#REF!</v>
      </c>
    </row>
    <row r="199" spans="1:25" ht="16.5" outlineLevel="3" thickBot="1">
      <c r="A199" s="112" t="s">
        <v>156</v>
      </c>
      <c r="B199" s="19">
        <v>951</v>
      </c>
      <c r="C199" s="9" t="s">
        <v>55</v>
      </c>
      <c r="D199" s="9" t="s">
        <v>272</v>
      </c>
      <c r="E199" s="9" t="s">
        <v>5</v>
      </c>
      <c r="F199" s="9"/>
      <c r="G199" s="10">
        <f>G200+G212</f>
        <v>20750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66"/>
      <c r="Y199" s="59"/>
    </row>
    <row r="200" spans="1:25" ht="32.25" outlineLevel="3" thickBot="1">
      <c r="A200" s="8" t="s">
        <v>237</v>
      </c>
      <c r="B200" s="19">
        <v>951</v>
      </c>
      <c r="C200" s="11" t="s">
        <v>55</v>
      </c>
      <c r="D200" s="11" t="s">
        <v>299</v>
      </c>
      <c r="E200" s="11" t="s">
        <v>5</v>
      </c>
      <c r="F200" s="11"/>
      <c r="G200" s="12">
        <f>G201+G209+G204+G207</f>
        <v>19550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66"/>
      <c r="Y200" s="59"/>
    </row>
    <row r="201" spans="1:25" ht="63.75" outlineLevel="3" thickBot="1">
      <c r="A201" s="94" t="s">
        <v>157</v>
      </c>
      <c r="B201" s="90">
        <v>951</v>
      </c>
      <c r="C201" s="91" t="s">
        <v>55</v>
      </c>
      <c r="D201" s="91" t="s">
        <v>300</v>
      </c>
      <c r="E201" s="91" t="s">
        <v>5</v>
      </c>
      <c r="F201" s="91"/>
      <c r="G201" s="16">
        <f>G202</f>
        <v>0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66"/>
      <c r="Y201" s="59"/>
    </row>
    <row r="202" spans="1:25" ht="32.25" outlineLevel="3" thickBot="1">
      <c r="A202" s="5" t="s">
        <v>101</v>
      </c>
      <c r="B202" s="21">
        <v>951</v>
      </c>
      <c r="C202" s="6" t="s">
        <v>55</v>
      </c>
      <c r="D202" s="6" t="s">
        <v>300</v>
      </c>
      <c r="E202" s="6" t="s">
        <v>95</v>
      </c>
      <c r="F202" s="6"/>
      <c r="G202" s="7">
        <f>G203</f>
        <v>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66"/>
      <c r="Y202" s="59"/>
    </row>
    <row r="203" spans="1:25" ht="32.25" outlineLevel="3" thickBot="1">
      <c r="A203" s="88" t="s">
        <v>103</v>
      </c>
      <c r="B203" s="92">
        <v>951</v>
      </c>
      <c r="C203" s="93" t="s">
        <v>55</v>
      </c>
      <c r="D203" s="93" t="s">
        <v>300</v>
      </c>
      <c r="E203" s="93" t="s">
        <v>97</v>
      </c>
      <c r="F203" s="93"/>
      <c r="G203" s="98">
        <v>0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66"/>
      <c r="Y203" s="59"/>
    </row>
    <row r="204" spans="1:25" ht="63.75" outlineLevel="3" thickBot="1">
      <c r="A204" s="94" t="s">
        <v>228</v>
      </c>
      <c r="B204" s="90">
        <v>951</v>
      </c>
      <c r="C204" s="91" t="s">
        <v>55</v>
      </c>
      <c r="D204" s="91" t="s">
        <v>301</v>
      </c>
      <c r="E204" s="91" t="s">
        <v>5</v>
      </c>
      <c r="F204" s="91"/>
      <c r="G204" s="145">
        <f>G205</f>
        <v>10850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66"/>
      <c r="Y204" s="59"/>
    </row>
    <row r="205" spans="1:25" ht="18.75" customHeight="1" outlineLevel="4" thickBot="1">
      <c r="A205" s="5" t="s">
        <v>101</v>
      </c>
      <c r="B205" s="21">
        <v>951</v>
      </c>
      <c r="C205" s="6" t="s">
        <v>55</v>
      </c>
      <c r="D205" s="6" t="s">
        <v>301</v>
      </c>
      <c r="E205" s="6" t="s">
        <v>95</v>
      </c>
      <c r="F205" s="6"/>
      <c r="G205" s="149">
        <f>G206</f>
        <v>10850</v>
      </c>
      <c r="H205" s="32">
        <f aca="true" t="shared" si="32" ref="H205:X205">H206</f>
        <v>0</v>
      </c>
      <c r="I205" s="32">
        <f t="shared" si="32"/>
        <v>0</v>
      </c>
      <c r="J205" s="32">
        <f t="shared" si="32"/>
        <v>0</v>
      </c>
      <c r="K205" s="32">
        <f t="shared" si="32"/>
        <v>0</v>
      </c>
      <c r="L205" s="32">
        <f t="shared" si="32"/>
        <v>0</v>
      </c>
      <c r="M205" s="32">
        <f t="shared" si="32"/>
        <v>0</v>
      </c>
      <c r="N205" s="32">
        <f t="shared" si="32"/>
        <v>0</v>
      </c>
      <c r="O205" s="32">
        <f t="shared" si="32"/>
        <v>0</v>
      </c>
      <c r="P205" s="32">
        <f t="shared" si="32"/>
        <v>0</v>
      </c>
      <c r="Q205" s="32">
        <f t="shared" si="32"/>
        <v>0</v>
      </c>
      <c r="R205" s="32">
        <f t="shared" si="32"/>
        <v>0</v>
      </c>
      <c r="S205" s="32">
        <f t="shared" si="32"/>
        <v>0</v>
      </c>
      <c r="T205" s="32">
        <f t="shared" si="32"/>
        <v>0</v>
      </c>
      <c r="U205" s="32">
        <f t="shared" si="32"/>
        <v>0</v>
      </c>
      <c r="V205" s="32">
        <f t="shared" si="32"/>
        <v>0</v>
      </c>
      <c r="W205" s="32">
        <f t="shared" si="32"/>
        <v>0</v>
      </c>
      <c r="X205" s="67">
        <f t="shared" si="32"/>
        <v>2675.999</v>
      </c>
      <c r="Y205" s="59">
        <f>X205/G199*100</f>
        <v>12.896380722891564</v>
      </c>
    </row>
    <row r="206" spans="1:25" ht="32.25" outlineLevel="5" thickBot="1">
      <c r="A206" s="88" t="s">
        <v>103</v>
      </c>
      <c r="B206" s="92">
        <v>951</v>
      </c>
      <c r="C206" s="93" t="s">
        <v>55</v>
      </c>
      <c r="D206" s="93" t="s">
        <v>301</v>
      </c>
      <c r="E206" s="93" t="s">
        <v>97</v>
      </c>
      <c r="F206" s="93"/>
      <c r="G206" s="98">
        <v>10850</v>
      </c>
      <c r="H206" s="26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44"/>
      <c r="X206" s="65">
        <v>2675.999</v>
      </c>
      <c r="Y206" s="59">
        <f>X206/G200*100</f>
        <v>13.68797442455243</v>
      </c>
    </row>
    <row r="207" spans="1:25" ht="63.75" outlineLevel="5" thickBot="1">
      <c r="A207" s="94" t="s">
        <v>229</v>
      </c>
      <c r="B207" s="90">
        <v>951</v>
      </c>
      <c r="C207" s="91" t="s">
        <v>55</v>
      </c>
      <c r="D207" s="91" t="s">
        <v>302</v>
      </c>
      <c r="E207" s="91" t="s">
        <v>5</v>
      </c>
      <c r="F207" s="91"/>
      <c r="G207" s="145">
        <f>G208</f>
        <v>8700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75"/>
      <c r="Y207" s="59"/>
    </row>
    <row r="208" spans="1:25" ht="32.25" customHeight="1" outlineLevel="6" thickBot="1">
      <c r="A208" s="88" t="s">
        <v>120</v>
      </c>
      <c r="B208" s="92">
        <v>951</v>
      </c>
      <c r="C208" s="93" t="s">
        <v>55</v>
      </c>
      <c r="D208" s="93" t="s">
        <v>302</v>
      </c>
      <c r="E208" s="93" t="s">
        <v>119</v>
      </c>
      <c r="F208" s="93"/>
      <c r="G208" s="144">
        <v>8700</v>
      </c>
      <c r="H208" s="32">
        <f aca="true" t="shared" si="33" ref="H208:X208">H209</f>
        <v>0</v>
      </c>
      <c r="I208" s="32">
        <f t="shared" si="33"/>
        <v>0</v>
      </c>
      <c r="J208" s="32">
        <f t="shared" si="33"/>
        <v>0</v>
      </c>
      <c r="K208" s="32">
        <f t="shared" si="33"/>
        <v>0</v>
      </c>
      <c r="L208" s="32">
        <f t="shared" si="33"/>
        <v>0</v>
      </c>
      <c r="M208" s="32">
        <f t="shared" si="33"/>
        <v>0</v>
      </c>
      <c r="N208" s="32">
        <f t="shared" si="33"/>
        <v>0</v>
      </c>
      <c r="O208" s="32">
        <f t="shared" si="33"/>
        <v>0</v>
      </c>
      <c r="P208" s="32">
        <f t="shared" si="33"/>
        <v>0</v>
      </c>
      <c r="Q208" s="32">
        <f t="shared" si="33"/>
        <v>0</v>
      </c>
      <c r="R208" s="32">
        <f t="shared" si="33"/>
        <v>0</v>
      </c>
      <c r="S208" s="32">
        <f t="shared" si="33"/>
        <v>0</v>
      </c>
      <c r="T208" s="32">
        <f t="shared" si="33"/>
        <v>0</v>
      </c>
      <c r="U208" s="32">
        <f t="shared" si="33"/>
        <v>0</v>
      </c>
      <c r="V208" s="32">
        <f t="shared" si="33"/>
        <v>0</v>
      </c>
      <c r="W208" s="32">
        <f t="shared" si="33"/>
        <v>0</v>
      </c>
      <c r="X208" s="67">
        <f t="shared" si="33"/>
        <v>110.26701</v>
      </c>
      <c r="Y208" s="59" t="e">
        <f>X208/G202*100</f>
        <v>#DIV/0!</v>
      </c>
    </row>
    <row r="209" spans="1:25" ht="32.25" outlineLevel="4" thickBot="1">
      <c r="A209" s="148" t="s">
        <v>213</v>
      </c>
      <c r="B209" s="90">
        <v>951</v>
      </c>
      <c r="C209" s="91" t="s">
        <v>55</v>
      </c>
      <c r="D209" s="91" t="s">
        <v>303</v>
      </c>
      <c r="E209" s="91" t="s">
        <v>5</v>
      </c>
      <c r="F209" s="91"/>
      <c r="G209" s="145">
        <f>G210</f>
        <v>0</v>
      </c>
      <c r="H209" s="34">
        <f aca="true" t="shared" si="34" ref="H209:X209">H222</f>
        <v>0</v>
      </c>
      <c r="I209" s="34">
        <f t="shared" si="34"/>
        <v>0</v>
      </c>
      <c r="J209" s="34">
        <f t="shared" si="34"/>
        <v>0</v>
      </c>
      <c r="K209" s="34">
        <f t="shared" si="34"/>
        <v>0</v>
      </c>
      <c r="L209" s="34">
        <f t="shared" si="34"/>
        <v>0</v>
      </c>
      <c r="M209" s="34">
        <f t="shared" si="34"/>
        <v>0</v>
      </c>
      <c r="N209" s="34">
        <f t="shared" si="34"/>
        <v>0</v>
      </c>
      <c r="O209" s="34">
        <f t="shared" si="34"/>
        <v>0</v>
      </c>
      <c r="P209" s="34">
        <f t="shared" si="34"/>
        <v>0</v>
      </c>
      <c r="Q209" s="34">
        <f t="shared" si="34"/>
        <v>0</v>
      </c>
      <c r="R209" s="34">
        <f t="shared" si="34"/>
        <v>0</v>
      </c>
      <c r="S209" s="34">
        <f t="shared" si="34"/>
        <v>0</v>
      </c>
      <c r="T209" s="34">
        <f t="shared" si="34"/>
        <v>0</v>
      </c>
      <c r="U209" s="34">
        <f t="shared" si="34"/>
        <v>0</v>
      </c>
      <c r="V209" s="34">
        <f t="shared" si="34"/>
        <v>0</v>
      </c>
      <c r="W209" s="34">
        <f t="shared" si="34"/>
        <v>0</v>
      </c>
      <c r="X209" s="68">
        <f t="shared" si="34"/>
        <v>110.26701</v>
      </c>
      <c r="Y209" s="59" t="e">
        <f>X209/G203*100</f>
        <v>#DIV/0!</v>
      </c>
    </row>
    <row r="210" spans="1:25" ht="32.25" outlineLevel="4" thickBot="1">
      <c r="A210" s="5" t="s">
        <v>101</v>
      </c>
      <c r="B210" s="21">
        <v>951</v>
      </c>
      <c r="C210" s="6" t="s">
        <v>55</v>
      </c>
      <c r="D210" s="6" t="s">
        <v>303</v>
      </c>
      <c r="E210" s="6" t="s">
        <v>95</v>
      </c>
      <c r="F210" s="6"/>
      <c r="G210" s="149">
        <f>G211</f>
        <v>0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82"/>
      <c r="Y210" s="59"/>
    </row>
    <row r="211" spans="1:25" ht="32.25" outlineLevel="4" thickBot="1">
      <c r="A211" s="88" t="s">
        <v>103</v>
      </c>
      <c r="B211" s="92">
        <v>951</v>
      </c>
      <c r="C211" s="93" t="s">
        <v>55</v>
      </c>
      <c r="D211" s="93" t="s">
        <v>303</v>
      </c>
      <c r="E211" s="93" t="s">
        <v>97</v>
      </c>
      <c r="F211" s="93"/>
      <c r="G211" s="144">
        <v>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82"/>
      <c r="Y211" s="59"/>
    </row>
    <row r="212" spans="1:25" ht="48" outlineLevel="4" thickBot="1">
      <c r="A212" s="8" t="s">
        <v>395</v>
      </c>
      <c r="B212" s="19">
        <v>951</v>
      </c>
      <c r="C212" s="9" t="s">
        <v>55</v>
      </c>
      <c r="D212" s="9" t="s">
        <v>304</v>
      </c>
      <c r="E212" s="9" t="s">
        <v>5</v>
      </c>
      <c r="F212" s="9"/>
      <c r="G212" s="143">
        <f>G213</f>
        <v>1200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82"/>
      <c r="Y212" s="59"/>
    </row>
    <row r="213" spans="1:25" ht="48" outlineLevel="4" thickBot="1">
      <c r="A213" s="94" t="s">
        <v>161</v>
      </c>
      <c r="B213" s="90">
        <v>951</v>
      </c>
      <c r="C213" s="91" t="s">
        <v>55</v>
      </c>
      <c r="D213" s="91" t="s">
        <v>308</v>
      </c>
      <c r="E213" s="91" t="s">
        <v>5</v>
      </c>
      <c r="F213" s="91"/>
      <c r="G213" s="145">
        <f>G214</f>
        <v>1200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82"/>
      <c r="Y213" s="59"/>
    </row>
    <row r="214" spans="1:25" ht="32.25" outlineLevel="4" thickBot="1">
      <c r="A214" s="5" t="s">
        <v>101</v>
      </c>
      <c r="B214" s="21">
        <v>951</v>
      </c>
      <c r="C214" s="6" t="s">
        <v>55</v>
      </c>
      <c r="D214" s="6" t="s">
        <v>308</v>
      </c>
      <c r="E214" s="6" t="s">
        <v>95</v>
      </c>
      <c r="F214" s="6"/>
      <c r="G214" s="149">
        <f>G215</f>
        <v>1200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82"/>
      <c r="Y214" s="59"/>
    </row>
    <row r="215" spans="1:25" ht="32.25" outlineLevel="4" thickBot="1">
      <c r="A215" s="88" t="s">
        <v>103</v>
      </c>
      <c r="B215" s="92">
        <v>951</v>
      </c>
      <c r="C215" s="93" t="s">
        <v>55</v>
      </c>
      <c r="D215" s="93" t="s">
        <v>308</v>
      </c>
      <c r="E215" s="93" t="s">
        <v>97</v>
      </c>
      <c r="F215" s="93"/>
      <c r="G215" s="144">
        <v>1200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82"/>
      <c r="Y215" s="59"/>
    </row>
    <row r="216" spans="1:25" ht="16.5" outlineLevel="4" thickBot="1">
      <c r="A216" s="8" t="s">
        <v>32</v>
      </c>
      <c r="B216" s="19">
        <v>951</v>
      </c>
      <c r="C216" s="9" t="s">
        <v>11</v>
      </c>
      <c r="D216" s="9" t="s">
        <v>272</v>
      </c>
      <c r="E216" s="9" t="s">
        <v>5</v>
      </c>
      <c r="F216" s="9"/>
      <c r="G216" s="143">
        <f>G217+G222</f>
        <v>1100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82"/>
      <c r="Y216" s="59"/>
    </row>
    <row r="217" spans="1:25" ht="32.25" outlineLevel="4" thickBot="1">
      <c r="A217" s="112" t="s">
        <v>137</v>
      </c>
      <c r="B217" s="19">
        <v>951</v>
      </c>
      <c r="C217" s="9" t="s">
        <v>11</v>
      </c>
      <c r="D217" s="9" t="s">
        <v>273</v>
      </c>
      <c r="E217" s="9" t="s">
        <v>5</v>
      </c>
      <c r="F217" s="9"/>
      <c r="G217" s="143">
        <f>G218</f>
        <v>200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82"/>
      <c r="Y217" s="59"/>
    </row>
    <row r="218" spans="1:25" ht="32.25" outlineLevel="4" thickBot="1">
      <c r="A218" s="112" t="s">
        <v>138</v>
      </c>
      <c r="B218" s="19">
        <v>951</v>
      </c>
      <c r="C218" s="9" t="s">
        <v>11</v>
      </c>
      <c r="D218" s="9" t="s">
        <v>273</v>
      </c>
      <c r="E218" s="9" t="s">
        <v>5</v>
      </c>
      <c r="F218" s="9"/>
      <c r="G218" s="143">
        <f>G219</f>
        <v>200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82"/>
      <c r="Y218" s="59"/>
    </row>
    <row r="219" spans="1:25" ht="48" outlineLevel="4" thickBot="1">
      <c r="A219" s="114" t="s">
        <v>158</v>
      </c>
      <c r="B219" s="90">
        <v>951</v>
      </c>
      <c r="C219" s="107" t="s">
        <v>11</v>
      </c>
      <c r="D219" s="107" t="s">
        <v>305</v>
      </c>
      <c r="E219" s="107" t="s">
        <v>5</v>
      </c>
      <c r="F219" s="107"/>
      <c r="G219" s="151">
        <f>G220</f>
        <v>200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82"/>
      <c r="Y219" s="59"/>
    </row>
    <row r="220" spans="1:25" ht="32.25" outlineLevel="4" thickBot="1">
      <c r="A220" s="5" t="s">
        <v>101</v>
      </c>
      <c r="B220" s="21">
        <v>951</v>
      </c>
      <c r="C220" s="6" t="s">
        <v>11</v>
      </c>
      <c r="D220" s="6" t="s">
        <v>305</v>
      </c>
      <c r="E220" s="6" t="s">
        <v>95</v>
      </c>
      <c r="F220" s="6"/>
      <c r="G220" s="149">
        <f>G221</f>
        <v>200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82"/>
      <c r="Y220" s="59"/>
    </row>
    <row r="221" spans="1:25" ht="32.25" outlineLevel="4" thickBot="1">
      <c r="A221" s="88" t="s">
        <v>103</v>
      </c>
      <c r="B221" s="92">
        <v>951</v>
      </c>
      <c r="C221" s="93" t="s">
        <v>11</v>
      </c>
      <c r="D221" s="93" t="s">
        <v>305</v>
      </c>
      <c r="E221" s="93" t="s">
        <v>97</v>
      </c>
      <c r="F221" s="93"/>
      <c r="G221" s="144">
        <v>200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82"/>
      <c r="Y221" s="59"/>
    </row>
    <row r="222" spans="1:25" ht="16.5" outlineLevel="5" thickBot="1">
      <c r="A222" s="13" t="s">
        <v>148</v>
      </c>
      <c r="B222" s="19">
        <v>951</v>
      </c>
      <c r="C222" s="9" t="s">
        <v>11</v>
      </c>
      <c r="D222" s="9" t="s">
        <v>272</v>
      </c>
      <c r="E222" s="9" t="s">
        <v>5</v>
      </c>
      <c r="F222" s="9"/>
      <c r="G222" s="143">
        <f>G223+G229</f>
        <v>900</v>
      </c>
      <c r="H222" s="26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44"/>
      <c r="X222" s="65">
        <v>110.26701</v>
      </c>
      <c r="Y222" s="59">
        <f>X222/G216*100</f>
        <v>10.024273636363636</v>
      </c>
    </row>
    <row r="223" spans="1:25" ht="32.25" outlineLevel="5" thickBot="1">
      <c r="A223" s="94" t="s">
        <v>239</v>
      </c>
      <c r="B223" s="90">
        <v>951</v>
      </c>
      <c r="C223" s="91" t="s">
        <v>11</v>
      </c>
      <c r="D223" s="91" t="s">
        <v>306</v>
      </c>
      <c r="E223" s="91" t="s">
        <v>5</v>
      </c>
      <c r="F223" s="91"/>
      <c r="G223" s="145">
        <f>G224+G227+G228</f>
        <v>100</v>
      </c>
      <c r="H223" s="26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44"/>
      <c r="X223" s="65"/>
      <c r="Y223" s="59"/>
    </row>
    <row r="224" spans="1:25" ht="48" outlineLevel="5" thickBot="1">
      <c r="A224" s="5" t="s">
        <v>159</v>
      </c>
      <c r="B224" s="21">
        <v>951</v>
      </c>
      <c r="C224" s="6" t="s">
        <v>11</v>
      </c>
      <c r="D224" s="6" t="s">
        <v>307</v>
      </c>
      <c r="E224" s="6" t="s">
        <v>5</v>
      </c>
      <c r="F224" s="6"/>
      <c r="G224" s="149">
        <f>G225</f>
        <v>50</v>
      </c>
      <c r="H224" s="31">
        <f aca="true" t="shared" si="35" ref="H224:X224">H225</f>
        <v>0</v>
      </c>
      <c r="I224" s="31">
        <f t="shared" si="35"/>
        <v>0</v>
      </c>
      <c r="J224" s="31">
        <f t="shared" si="35"/>
        <v>0</v>
      </c>
      <c r="K224" s="31">
        <f t="shared" si="35"/>
        <v>0</v>
      </c>
      <c r="L224" s="31">
        <f t="shared" si="35"/>
        <v>0</v>
      </c>
      <c r="M224" s="31">
        <f t="shared" si="35"/>
        <v>0</v>
      </c>
      <c r="N224" s="31">
        <f t="shared" si="35"/>
        <v>0</v>
      </c>
      <c r="O224" s="31">
        <f t="shared" si="35"/>
        <v>0</v>
      </c>
      <c r="P224" s="31">
        <f t="shared" si="35"/>
        <v>0</v>
      </c>
      <c r="Q224" s="31">
        <f t="shared" si="35"/>
        <v>0</v>
      </c>
      <c r="R224" s="31">
        <f t="shared" si="35"/>
        <v>0</v>
      </c>
      <c r="S224" s="31">
        <f t="shared" si="35"/>
        <v>0</v>
      </c>
      <c r="T224" s="31">
        <f t="shared" si="35"/>
        <v>0</v>
      </c>
      <c r="U224" s="31">
        <f t="shared" si="35"/>
        <v>0</v>
      </c>
      <c r="V224" s="31">
        <f t="shared" si="35"/>
        <v>0</v>
      </c>
      <c r="W224" s="31">
        <f t="shared" si="35"/>
        <v>0</v>
      </c>
      <c r="X224" s="66">
        <f t="shared" si="35"/>
        <v>2639.87191</v>
      </c>
      <c r="Y224" s="59">
        <f>X224/G218*100</f>
        <v>1319.935955</v>
      </c>
    </row>
    <row r="225" spans="1:25" ht="32.25" outlineLevel="5" thickBot="1">
      <c r="A225" s="88" t="s">
        <v>101</v>
      </c>
      <c r="B225" s="92">
        <v>951</v>
      </c>
      <c r="C225" s="93" t="s">
        <v>11</v>
      </c>
      <c r="D225" s="93" t="s">
        <v>307</v>
      </c>
      <c r="E225" s="93" t="s">
        <v>95</v>
      </c>
      <c r="F225" s="93"/>
      <c r="G225" s="144">
        <f>G226</f>
        <v>50</v>
      </c>
      <c r="H225" s="26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44"/>
      <c r="X225" s="65">
        <v>2639.87191</v>
      </c>
      <c r="Y225" s="59">
        <f>X225/G219*100</f>
        <v>1319.935955</v>
      </c>
    </row>
    <row r="226" spans="1:25" ht="32.25" outlineLevel="5" thickBot="1">
      <c r="A226" s="88" t="s">
        <v>103</v>
      </c>
      <c r="B226" s="92">
        <v>951</v>
      </c>
      <c r="C226" s="93" t="s">
        <v>11</v>
      </c>
      <c r="D226" s="93" t="s">
        <v>307</v>
      </c>
      <c r="E226" s="93" t="s">
        <v>97</v>
      </c>
      <c r="F226" s="93"/>
      <c r="G226" s="144">
        <v>50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5"/>
      <c r="Y226" s="59"/>
    </row>
    <row r="227" spans="1:25" ht="32.25" outlineLevel="5" thickBot="1">
      <c r="A227" s="5" t="s">
        <v>160</v>
      </c>
      <c r="B227" s="21">
        <v>951</v>
      </c>
      <c r="C227" s="6" t="s">
        <v>11</v>
      </c>
      <c r="D227" s="6" t="s">
        <v>404</v>
      </c>
      <c r="E227" s="6" t="s">
        <v>405</v>
      </c>
      <c r="F227" s="6"/>
      <c r="G227" s="149">
        <v>50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</row>
    <row r="228" spans="1:25" ht="32.25" outlineLevel="5" thickBot="1">
      <c r="A228" s="5" t="s">
        <v>214</v>
      </c>
      <c r="B228" s="21">
        <v>951</v>
      </c>
      <c r="C228" s="6" t="s">
        <v>11</v>
      </c>
      <c r="D228" s="6" t="s">
        <v>406</v>
      </c>
      <c r="E228" s="6" t="s">
        <v>405</v>
      </c>
      <c r="F228" s="6"/>
      <c r="G228" s="149">
        <v>0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</row>
    <row r="229" spans="1:25" ht="32.25" outlineLevel="5" thickBot="1">
      <c r="A229" s="94" t="s">
        <v>238</v>
      </c>
      <c r="B229" s="90">
        <v>951</v>
      </c>
      <c r="C229" s="91" t="s">
        <v>11</v>
      </c>
      <c r="D229" s="91" t="s">
        <v>304</v>
      </c>
      <c r="E229" s="91" t="s">
        <v>5</v>
      </c>
      <c r="F229" s="91"/>
      <c r="G229" s="16">
        <f>G230</f>
        <v>800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</row>
    <row r="230" spans="1:25" ht="48" outlineLevel="5" thickBot="1">
      <c r="A230" s="5" t="s">
        <v>161</v>
      </c>
      <c r="B230" s="21">
        <v>951</v>
      </c>
      <c r="C230" s="6" t="s">
        <v>11</v>
      </c>
      <c r="D230" s="6" t="s">
        <v>308</v>
      </c>
      <c r="E230" s="6" t="s">
        <v>5</v>
      </c>
      <c r="F230" s="6"/>
      <c r="G230" s="7">
        <f>G231</f>
        <v>800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</row>
    <row r="231" spans="1:25" ht="32.25" outlineLevel="5" thickBot="1">
      <c r="A231" s="88" t="s">
        <v>101</v>
      </c>
      <c r="B231" s="92">
        <v>951</v>
      </c>
      <c r="C231" s="93" t="s">
        <v>11</v>
      </c>
      <c r="D231" s="93" t="s">
        <v>308</v>
      </c>
      <c r="E231" s="93" t="s">
        <v>95</v>
      </c>
      <c r="F231" s="93"/>
      <c r="G231" s="98">
        <f>G232</f>
        <v>800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</row>
    <row r="232" spans="1:25" ht="32.25" outlineLevel="6" thickBot="1">
      <c r="A232" s="88" t="s">
        <v>103</v>
      </c>
      <c r="B232" s="92">
        <v>951</v>
      </c>
      <c r="C232" s="93" t="s">
        <v>11</v>
      </c>
      <c r="D232" s="93" t="s">
        <v>308</v>
      </c>
      <c r="E232" s="93" t="s">
        <v>97</v>
      </c>
      <c r="F232" s="93"/>
      <c r="G232" s="98">
        <v>800</v>
      </c>
      <c r="H232" s="29" t="e">
        <f>#REF!+H233</f>
        <v>#REF!</v>
      </c>
      <c r="I232" s="29" t="e">
        <f>#REF!+I233</f>
        <v>#REF!</v>
      </c>
      <c r="J232" s="29" t="e">
        <f>#REF!+J233</f>
        <v>#REF!</v>
      </c>
      <c r="K232" s="29" t="e">
        <f>#REF!+K233</f>
        <v>#REF!</v>
      </c>
      <c r="L232" s="29" t="e">
        <f>#REF!+L233</f>
        <v>#REF!</v>
      </c>
      <c r="M232" s="29" t="e">
        <f>#REF!+M233</f>
        <v>#REF!</v>
      </c>
      <c r="N232" s="29" t="e">
        <f>#REF!+N233</f>
        <v>#REF!</v>
      </c>
      <c r="O232" s="29" t="e">
        <f>#REF!+O233</f>
        <v>#REF!</v>
      </c>
      <c r="P232" s="29" t="e">
        <f>#REF!+P233</f>
        <v>#REF!</v>
      </c>
      <c r="Q232" s="29" t="e">
        <f>#REF!+Q233</f>
        <v>#REF!</v>
      </c>
      <c r="R232" s="29" t="e">
        <f>#REF!+R233</f>
        <v>#REF!</v>
      </c>
      <c r="S232" s="29" t="e">
        <f>#REF!+S233</f>
        <v>#REF!</v>
      </c>
      <c r="T232" s="29" t="e">
        <f>#REF!+T233</f>
        <v>#REF!</v>
      </c>
      <c r="U232" s="29" t="e">
        <f>#REF!+U233</f>
        <v>#REF!</v>
      </c>
      <c r="V232" s="29" t="e">
        <f>#REF!+V233</f>
        <v>#REF!</v>
      </c>
      <c r="W232" s="29" t="e">
        <f>#REF!+W233</f>
        <v>#REF!</v>
      </c>
      <c r="X232" s="73" t="e">
        <f>#REF!+X233</f>
        <v>#REF!</v>
      </c>
      <c r="Y232" s="59" t="e">
        <f>X232/G226*100</f>
        <v>#REF!</v>
      </c>
    </row>
    <row r="233" spans="1:25" ht="16.5" outlineLevel="3" thickBot="1">
      <c r="A233" s="108" t="s">
        <v>56</v>
      </c>
      <c r="B233" s="18">
        <v>951</v>
      </c>
      <c r="C233" s="39" t="s">
        <v>48</v>
      </c>
      <c r="D233" s="39" t="s">
        <v>272</v>
      </c>
      <c r="E233" s="39" t="s">
        <v>5</v>
      </c>
      <c r="F233" s="39"/>
      <c r="G233" s="162">
        <f>G250+G234+G240</f>
        <v>9189.98</v>
      </c>
      <c r="H233" s="31">
        <f aca="true" t="shared" si="36" ref="H233:X233">H235+H269</f>
        <v>0</v>
      </c>
      <c r="I233" s="31">
        <f t="shared" si="36"/>
        <v>0</v>
      </c>
      <c r="J233" s="31">
        <f t="shared" si="36"/>
        <v>0</v>
      </c>
      <c r="K233" s="31">
        <f t="shared" si="36"/>
        <v>0</v>
      </c>
      <c r="L233" s="31">
        <f t="shared" si="36"/>
        <v>0</v>
      </c>
      <c r="M233" s="31">
        <f t="shared" si="36"/>
        <v>0</v>
      </c>
      <c r="N233" s="31">
        <f t="shared" si="36"/>
        <v>0</v>
      </c>
      <c r="O233" s="31">
        <f t="shared" si="36"/>
        <v>0</v>
      </c>
      <c r="P233" s="31">
        <f t="shared" si="36"/>
        <v>0</v>
      </c>
      <c r="Q233" s="31">
        <f t="shared" si="36"/>
        <v>0</v>
      </c>
      <c r="R233" s="31">
        <f t="shared" si="36"/>
        <v>0</v>
      </c>
      <c r="S233" s="31">
        <f t="shared" si="36"/>
        <v>0</v>
      </c>
      <c r="T233" s="31">
        <f t="shared" si="36"/>
        <v>0</v>
      </c>
      <c r="U233" s="31">
        <f t="shared" si="36"/>
        <v>0</v>
      </c>
      <c r="V233" s="31">
        <f t="shared" si="36"/>
        <v>0</v>
      </c>
      <c r="W233" s="31">
        <f t="shared" si="36"/>
        <v>0</v>
      </c>
      <c r="X233" s="66">
        <f t="shared" si="36"/>
        <v>5468.4002</v>
      </c>
      <c r="Y233" s="59">
        <f>X233/G227*100</f>
        <v>10936.8004</v>
      </c>
    </row>
    <row r="234" spans="1:25" ht="16.5" outlineLevel="3" thickBot="1">
      <c r="A234" s="80" t="s">
        <v>224</v>
      </c>
      <c r="B234" s="19">
        <v>951</v>
      </c>
      <c r="C234" s="9" t="s">
        <v>226</v>
      </c>
      <c r="D234" s="9" t="s">
        <v>272</v>
      </c>
      <c r="E234" s="9" t="s">
        <v>5</v>
      </c>
      <c r="F234" s="9"/>
      <c r="G234" s="143">
        <f>G235</f>
        <v>1635.3</v>
      </c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66"/>
      <c r="Y234" s="59"/>
    </row>
    <row r="235" spans="1:25" ht="35.25" customHeight="1" outlineLevel="3" thickBot="1">
      <c r="A235" s="112" t="s">
        <v>137</v>
      </c>
      <c r="B235" s="19">
        <v>951</v>
      </c>
      <c r="C235" s="9" t="s">
        <v>226</v>
      </c>
      <c r="D235" s="9" t="s">
        <v>273</v>
      </c>
      <c r="E235" s="9" t="s">
        <v>5</v>
      </c>
      <c r="F235" s="9"/>
      <c r="G235" s="143">
        <f>G236</f>
        <v>1635.3</v>
      </c>
      <c r="H235" s="32">
        <f aca="true" t="shared" si="37" ref="H235:X235">H236</f>
        <v>0</v>
      </c>
      <c r="I235" s="32">
        <f t="shared" si="37"/>
        <v>0</v>
      </c>
      <c r="J235" s="32">
        <f t="shared" si="37"/>
        <v>0</v>
      </c>
      <c r="K235" s="32">
        <f t="shared" si="37"/>
        <v>0</v>
      </c>
      <c r="L235" s="32">
        <f t="shared" si="37"/>
        <v>0</v>
      </c>
      <c r="M235" s="32">
        <f t="shared" si="37"/>
        <v>0</v>
      </c>
      <c r="N235" s="32">
        <f t="shared" si="37"/>
        <v>0</v>
      </c>
      <c r="O235" s="32">
        <f t="shared" si="37"/>
        <v>0</v>
      </c>
      <c r="P235" s="32">
        <f t="shared" si="37"/>
        <v>0</v>
      </c>
      <c r="Q235" s="32">
        <f t="shared" si="37"/>
        <v>0</v>
      </c>
      <c r="R235" s="32">
        <f t="shared" si="37"/>
        <v>0</v>
      </c>
      <c r="S235" s="32">
        <f t="shared" si="37"/>
        <v>0</v>
      </c>
      <c r="T235" s="32">
        <f t="shared" si="37"/>
        <v>0</v>
      </c>
      <c r="U235" s="32">
        <f t="shared" si="37"/>
        <v>0</v>
      </c>
      <c r="V235" s="32">
        <f t="shared" si="37"/>
        <v>0</v>
      </c>
      <c r="W235" s="32">
        <f t="shared" si="37"/>
        <v>0</v>
      </c>
      <c r="X235" s="67">
        <f t="shared" si="37"/>
        <v>468.4002</v>
      </c>
      <c r="Y235" s="59">
        <f>X235/G229*100</f>
        <v>58.55002499999999</v>
      </c>
    </row>
    <row r="236" spans="1:25" ht="32.25" outlineLevel="5" thickBot="1">
      <c r="A236" s="112" t="s">
        <v>138</v>
      </c>
      <c r="B236" s="19">
        <v>951</v>
      </c>
      <c r="C236" s="9" t="s">
        <v>226</v>
      </c>
      <c r="D236" s="9" t="s">
        <v>274</v>
      </c>
      <c r="E236" s="9" t="s">
        <v>5</v>
      </c>
      <c r="F236" s="9"/>
      <c r="G236" s="143">
        <f>G237</f>
        <v>1635.3</v>
      </c>
      <c r="H236" s="26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44"/>
      <c r="X236" s="65">
        <v>468.4002</v>
      </c>
      <c r="Y236" s="59">
        <f>X236/G230*100</f>
        <v>58.55002499999999</v>
      </c>
    </row>
    <row r="237" spans="1:25" ht="16.5" outlineLevel="5" thickBot="1">
      <c r="A237" s="150" t="s">
        <v>225</v>
      </c>
      <c r="B237" s="90">
        <v>951</v>
      </c>
      <c r="C237" s="91" t="s">
        <v>226</v>
      </c>
      <c r="D237" s="91" t="s">
        <v>309</v>
      </c>
      <c r="E237" s="91" t="s">
        <v>5</v>
      </c>
      <c r="F237" s="91"/>
      <c r="G237" s="145">
        <f>G238</f>
        <v>1635.3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</row>
    <row r="238" spans="1:25" ht="32.25" outlineLevel="5" thickBot="1">
      <c r="A238" s="5" t="s">
        <v>101</v>
      </c>
      <c r="B238" s="21">
        <v>951</v>
      </c>
      <c r="C238" s="6" t="s">
        <v>226</v>
      </c>
      <c r="D238" s="6" t="s">
        <v>309</v>
      </c>
      <c r="E238" s="6" t="s">
        <v>95</v>
      </c>
      <c r="F238" s="6"/>
      <c r="G238" s="149">
        <f>G239</f>
        <v>1635.3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32.25" outlineLevel="5" thickBot="1">
      <c r="A239" s="88" t="s">
        <v>103</v>
      </c>
      <c r="B239" s="92">
        <v>951</v>
      </c>
      <c r="C239" s="93" t="s">
        <v>226</v>
      </c>
      <c r="D239" s="93" t="s">
        <v>309</v>
      </c>
      <c r="E239" s="93" t="s">
        <v>97</v>
      </c>
      <c r="F239" s="93"/>
      <c r="G239" s="144">
        <v>1635.3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16.5" outlineLevel="5" thickBot="1">
      <c r="A240" s="80" t="s">
        <v>256</v>
      </c>
      <c r="B240" s="19">
        <v>951</v>
      </c>
      <c r="C240" s="9" t="s">
        <v>258</v>
      </c>
      <c r="D240" s="9" t="s">
        <v>272</v>
      </c>
      <c r="E240" s="9" t="s">
        <v>5</v>
      </c>
      <c r="F240" s="93"/>
      <c r="G240" s="143">
        <f>G241</f>
        <v>7521.95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</row>
    <row r="241" spans="1:25" ht="16.5" outlineLevel="5" thickBot="1">
      <c r="A241" s="13" t="s">
        <v>162</v>
      </c>
      <c r="B241" s="19">
        <v>951</v>
      </c>
      <c r="C241" s="9" t="s">
        <v>258</v>
      </c>
      <c r="D241" s="9" t="s">
        <v>272</v>
      </c>
      <c r="E241" s="9" t="s">
        <v>5</v>
      </c>
      <c r="F241" s="93"/>
      <c r="G241" s="143">
        <f>G242</f>
        <v>7521.95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32.25" outlineLevel="5" thickBot="1">
      <c r="A242" s="94" t="s">
        <v>240</v>
      </c>
      <c r="B242" s="90">
        <v>951</v>
      </c>
      <c r="C242" s="91" t="s">
        <v>258</v>
      </c>
      <c r="D242" s="91" t="s">
        <v>310</v>
      </c>
      <c r="E242" s="91" t="s">
        <v>5</v>
      </c>
      <c r="F242" s="91"/>
      <c r="G242" s="145">
        <f>G247+G243</f>
        <v>7521.95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48" outlineLevel="5" thickBot="1">
      <c r="A243" s="5" t="s">
        <v>222</v>
      </c>
      <c r="B243" s="21">
        <v>951</v>
      </c>
      <c r="C243" s="6" t="s">
        <v>258</v>
      </c>
      <c r="D243" s="6" t="s">
        <v>311</v>
      </c>
      <c r="E243" s="6" t="s">
        <v>5</v>
      </c>
      <c r="F243" s="6"/>
      <c r="G243" s="149">
        <f>G244</f>
        <v>6871.95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32.25" outlineLevel="5" thickBot="1">
      <c r="A244" s="88" t="s">
        <v>101</v>
      </c>
      <c r="B244" s="92">
        <v>951</v>
      </c>
      <c r="C244" s="93" t="s">
        <v>258</v>
      </c>
      <c r="D244" s="93" t="s">
        <v>311</v>
      </c>
      <c r="E244" s="93" t="s">
        <v>95</v>
      </c>
      <c r="F244" s="93"/>
      <c r="G244" s="144">
        <f>G246+G245</f>
        <v>6871.95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</row>
    <row r="245" spans="1:25" ht="32.25" outlineLevel="5" thickBot="1">
      <c r="A245" s="88" t="s">
        <v>389</v>
      </c>
      <c r="B245" s="92">
        <v>951</v>
      </c>
      <c r="C245" s="93" t="s">
        <v>258</v>
      </c>
      <c r="D245" s="93" t="s">
        <v>311</v>
      </c>
      <c r="E245" s="93" t="s">
        <v>388</v>
      </c>
      <c r="F245" s="93"/>
      <c r="G245" s="144">
        <v>204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32.25" outlineLevel="5" thickBot="1">
      <c r="A246" s="88" t="s">
        <v>103</v>
      </c>
      <c r="B246" s="92">
        <v>951</v>
      </c>
      <c r="C246" s="93" t="s">
        <v>258</v>
      </c>
      <c r="D246" s="93" t="s">
        <v>311</v>
      </c>
      <c r="E246" s="93" t="s">
        <v>97</v>
      </c>
      <c r="F246" s="93"/>
      <c r="G246" s="144">
        <v>6667.95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48" outlineLevel="5" thickBot="1">
      <c r="A247" s="5" t="s">
        <v>257</v>
      </c>
      <c r="B247" s="21">
        <v>951</v>
      </c>
      <c r="C247" s="6" t="s">
        <v>258</v>
      </c>
      <c r="D247" s="6" t="s">
        <v>312</v>
      </c>
      <c r="E247" s="6" t="s">
        <v>5</v>
      </c>
      <c r="F247" s="6"/>
      <c r="G247" s="149">
        <f>G248</f>
        <v>650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32.25" outlineLevel="5" thickBot="1">
      <c r="A248" s="88" t="s">
        <v>101</v>
      </c>
      <c r="B248" s="92">
        <v>951</v>
      </c>
      <c r="C248" s="93" t="s">
        <v>258</v>
      </c>
      <c r="D248" s="93" t="s">
        <v>312</v>
      </c>
      <c r="E248" s="93" t="s">
        <v>95</v>
      </c>
      <c r="F248" s="93"/>
      <c r="G248" s="144">
        <f>G249</f>
        <v>650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32.25" outlineLevel="5" thickBot="1">
      <c r="A249" s="88" t="s">
        <v>103</v>
      </c>
      <c r="B249" s="92">
        <v>951</v>
      </c>
      <c r="C249" s="93" t="s">
        <v>258</v>
      </c>
      <c r="D249" s="93" t="s">
        <v>312</v>
      </c>
      <c r="E249" s="93" t="s">
        <v>97</v>
      </c>
      <c r="F249" s="93"/>
      <c r="G249" s="144">
        <v>650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32.25" outlineLevel="5" thickBot="1">
      <c r="A250" s="8" t="s">
        <v>33</v>
      </c>
      <c r="B250" s="19">
        <v>951</v>
      </c>
      <c r="C250" s="9" t="s">
        <v>12</v>
      </c>
      <c r="D250" s="9" t="s">
        <v>272</v>
      </c>
      <c r="E250" s="9" t="s">
        <v>5</v>
      </c>
      <c r="F250" s="9"/>
      <c r="G250" s="143">
        <f>G262+G251</f>
        <v>32.73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32.25" outlineLevel="5" thickBot="1">
      <c r="A251" s="112" t="s">
        <v>137</v>
      </c>
      <c r="B251" s="19">
        <v>951</v>
      </c>
      <c r="C251" s="9" t="s">
        <v>12</v>
      </c>
      <c r="D251" s="9" t="s">
        <v>273</v>
      </c>
      <c r="E251" s="9" t="s">
        <v>5</v>
      </c>
      <c r="F251" s="9"/>
      <c r="G251" s="10">
        <f>G252</f>
        <v>32.73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32.25" outlineLevel="5" thickBot="1">
      <c r="A252" s="112" t="s">
        <v>138</v>
      </c>
      <c r="B252" s="19">
        <v>951</v>
      </c>
      <c r="C252" s="9" t="s">
        <v>12</v>
      </c>
      <c r="D252" s="9" t="s">
        <v>274</v>
      </c>
      <c r="E252" s="9" t="s">
        <v>5</v>
      </c>
      <c r="F252" s="9"/>
      <c r="G252" s="10">
        <f>G253+G259</f>
        <v>32.73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48" outlineLevel="5" thickBot="1">
      <c r="A253" s="114" t="s">
        <v>203</v>
      </c>
      <c r="B253" s="90">
        <v>951</v>
      </c>
      <c r="C253" s="91" t="s">
        <v>12</v>
      </c>
      <c r="D253" s="91" t="s">
        <v>313</v>
      </c>
      <c r="E253" s="91" t="s">
        <v>5</v>
      </c>
      <c r="F253" s="91"/>
      <c r="G253" s="16">
        <f>G254+G257</f>
        <v>0.73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32.25" outlineLevel="5" thickBot="1">
      <c r="A254" s="5" t="s">
        <v>94</v>
      </c>
      <c r="B254" s="21">
        <v>951</v>
      </c>
      <c r="C254" s="6" t="s">
        <v>12</v>
      </c>
      <c r="D254" s="6" t="s">
        <v>313</v>
      </c>
      <c r="E254" s="6" t="s">
        <v>91</v>
      </c>
      <c r="F254" s="6"/>
      <c r="G254" s="7">
        <f>G255+G256</f>
        <v>0.61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32.25" outlineLevel="5" thickBot="1">
      <c r="A255" s="88" t="s">
        <v>269</v>
      </c>
      <c r="B255" s="92">
        <v>951</v>
      </c>
      <c r="C255" s="93" t="s">
        <v>12</v>
      </c>
      <c r="D255" s="93" t="s">
        <v>313</v>
      </c>
      <c r="E255" s="93" t="s">
        <v>92</v>
      </c>
      <c r="F255" s="93"/>
      <c r="G255" s="98">
        <v>0.47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</row>
    <row r="256" spans="1:25" ht="48" outlineLevel="5" thickBot="1">
      <c r="A256" s="88" t="s">
        <v>264</v>
      </c>
      <c r="B256" s="92">
        <v>951</v>
      </c>
      <c r="C256" s="93" t="s">
        <v>12</v>
      </c>
      <c r="D256" s="93" t="s">
        <v>313</v>
      </c>
      <c r="E256" s="93" t="s">
        <v>265</v>
      </c>
      <c r="F256" s="93"/>
      <c r="G256" s="98">
        <v>0.14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</row>
    <row r="257" spans="1:25" ht="32.25" outlineLevel="5" thickBot="1">
      <c r="A257" s="5" t="s">
        <v>101</v>
      </c>
      <c r="B257" s="21">
        <v>951</v>
      </c>
      <c r="C257" s="6" t="s">
        <v>12</v>
      </c>
      <c r="D257" s="6" t="s">
        <v>313</v>
      </c>
      <c r="E257" s="6" t="s">
        <v>95</v>
      </c>
      <c r="F257" s="6"/>
      <c r="G257" s="7">
        <f>G258</f>
        <v>0.12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</row>
    <row r="258" spans="1:25" ht="32.25" outlineLevel="5" thickBot="1">
      <c r="A258" s="88" t="s">
        <v>103</v>
      </c>
      <c r="B258" s="92">
        <v>951</v>
      </c>
      <c r="C258" s="93" t="s">
        <v>12</v>
      </c>
      <c r="D258" s="93" t="s">
        <v>313</v>
      </c>
      <c r="E258" s="93" t="s">
        <v>97</v>
      </c>
      <c r="F258" s="93"/>
      <c r="G258" s="98">
        <v>0.12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32.25" outlineLevel="5" thickBot="1">
      <c r="A259" s="94" t="s">
        <v>227</v>
      </c>
      <c r="B259" s="90">
        <v>951</v>
      </c>
      <c r="C259" s="91" t="s">
        <v>12</v>
      </c>
      <c r="D259" s="91" t="s">
        <v>314</v>
      </c>
      <c r="E259" s="91" t="s">
        <v>5</v>
      </c>
      <c r="F259" s="91"/>
      <c r="G259" s="16">
        <f>G260</f>
        <v>32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32.25" outlineLevel="5" thickBot="1">
      <c r="A260" s="5" t="s">
        <v>101</v>
      </c>
      <c r="B260" s="21">
        <v>951</v>
      </c>
      <c r="C260" s="6" t="s">
        <v>12</v>
      </c>
      <c r="D260" s="6" t="s">
        <v>314</v>
      </c>
      <c r="E260" s="6" t="s">
        <v>95</v>
      </c>
      <c r="F260" s="6"/>
      <c r="G260" s="7">
        <f>G261</f>
        <v>32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32.25" outlineLevel="5" thickBot="1">
      <c r="A261" s="88" t="s">
        <v>103</v>
      </c>
      <c r="B261" s="92">
        <v>951</v>
      </c>
      <c r="C261" s="93" t="s">
        <v>12</v>
      </c>
      <c r="D261" s="93" t="s">
        <v>314</v>
      </c>
      <c r="E261" s="93" t="s">
        <v>97</v>
      </c>
      <c r="F261" s="93"/>
      <c r="G261" s="98">
        <v>32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16.5" outlineLevel="5" thickBot="1">
      <c r="A262" s="13" t="s">
        <v>162</v>
      </c>
      <c r="B262" s="19">
        <v>951</v>
      </c>
      <c r="C262" s="11" t="s">
        <v>12</v>
      </c>
      <c r="D262" s="11" t="s">
        <v>272</v>
      </c>
      <c r="E262" s="11" t="s">
        <v>5</v>
      </c>
      <c r="F262" s="11"/>
      <c r="G262" s="146">
        <f>G263</f>
        <v>0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32.25" outlineLevel="5" thickBot="1">
      <c r="A263" s="8" t="s">
        <v>240</v>
      </c>
      <c r="B263" s="19">
        <v>951</v>
      </c>
      <c r="C263" s="9" t="s">
        <v>12</v>
      </c>
      <c r="D263" s="9" t="s">
        <v>310</v>
      </c>
      <c r="E263" s="9" t="s">
        <v>5</v>
      </c>
      <c r="F263" s="9"/>
      <c r="G263" s="143">
        <f>G264</f>
        <v>0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48" outlineLevel="5" thickBot="1">
      <c r="A264" s="94" t="s">
        <v>222</v>
      </c>
      <c r="B264" s="90">
        <v>951</v>
      </c>
      <c r="C264" s="91" t="s">
        <v>12</v>
      </c>
      <c r="D264" s="91" t="s">
        <v>311</v>
      </c>
      <c r="E264" s="91" t="s">
        <v>5</v>
      </c>
      <c r="F264" s="91"/>
      <c r="G264" s="145">
        <f>G265</f>
        <v>0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32.25" outlineLevel="5" thickBot="1">
      <c r="A265" s="5" t="s">
        <v>101</v>
      </c>
      <c r="B265" s="21">
        <v>951</v>
      </c>
      <c r="C265" s="6" t="s">
        <v>12</v>
      </c>
      <c r="D265" s="6" t="s">
        <v>311</v>
      </c>
      <c r="E265" s="6" t="s">
        <v>95</v>
      </c>
      <c r="F265" s="6"/>
      <c r="G265" s="149">
        <f>G266</f>
        <v>0</v>
      </c>
      <c r="H265" s="55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75"/>
      <c r="Y265" s="59"/>
    </row>
    <row r="266" spans="1:25" ht="32.25" outlineLevel="5" thickBot="1">
      <c r="A266" s="88" t="s">
        <v>103</v>
      </c>
      <c r="B266" s="92">
        <v>951</v>
      </c>
      <c r="C266" s="93" t="s">
        <v>12</v>
      </c>
      <c r="D266" s="93" t="s">
        <v>311</v>
      </c>
      <c r="E266" s="93" t="s">
        <v>97</v>
      </c>
      <c r="F266" s="93"/>
      <c r="G266" s="144">
        <v>0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</row>
    <row r="267" spans="1:25" ht="19.5" outlineLevel="5" thickBot="1">
      <c r="A267" s="108" t="s">
        <v>47</v>
      </c>
      <c r="B267" s="18">
        <v>951</v>
      </c>
      <c r="C267" s="14" t="s">
        <v>46</v>
      </c>
      <c r="D267" s="14" t="s">
        <v>272</v>
      </c>
      <c r="E267" s="14" t="s">
        <v>5</v>
      </c>
      <c r="F267" s="14"/>
      <c r="G267" s="142">
        <f>G268+G274+G279</f>
        <v>11898</v>
      </c>
      <c r="H267" s="55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75"/>
      <c r="Y267" s="59"/>
    </row>
    <row r="268" spans="1:25" ht="16.5" outlineLevel="5" thickBot="1">
      <c r="A268" s="124" t="s">
        <v>39</v>
      </c>
      <c r="B268" s="18">
        <v>951</v>
      </c>
      <c r="C268" s="39" t="s">
        <v>19</v>
      </c>
      <c r="D268" s="39" t="s">
        <v>272</v>
      </c>
      <c r="E268" s="39" t="s">
        <v>5</v>
      </c>
      <c r="F268" s="39"/>
      <c r="G268" s="162">
        <f>G269</f>
        <v>10500</v>
      </c>
      <c r="H268" s="55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75"/>
      <c r="Y268" s="59"/>
    </row>
    <row r="269" spans="1:25" ht="32.25" outlineLevel="4" thickBot="1">
      <c r="A269" s="80" t="s">
        <v>211</v>
      </c>
      <c r="B269" s="19">
        <v>951</v>
      </c>
      <c r="C269" s="9" t="s">
        <v>19</v>
      </c>
      <c r="D269" s="9" t="s">
        <v>315</v>
      </c>
      <c r="E269" s="9" t="s">
        <v>5</v>
      </c>
      <c r="F269" s="9"/>
      <c r="G269" s="143">
        <f>G270</f>
        <v>10500</v>
      </c>
      <c r="H269" s="32">
        <f aca="true" t="shared" si="38" ref="H269:X269">H270+H272</f>
        <v>0</v>
      </c>
      <c r="I269" s="32">
        <f t="shared" si="38"/>
        <v>0</v>
      </c>
      <c r="J269" s="32">
        <f t="shared" si="38"/>
        <v>0</v>
      </c>
      <c r="K269" s="32">
        <f t="shared" si="38"/>
        <v>0</v>
      </c>
      <c r="L269" s="32">
        <f t="shared" si="38"/>
        <v>0</v>
      </c>
      <c r="M269" s="32">
        <f t="shared" si="38"/>
        <v>0</v>
      </c>
      <c r="N269" s="32">
        <f t="shared" si="38"/>
        <v>0</v>
      </c>
      <c r="O269" s="32">
        <f t="shared" si="38"/>
        <v>0</v>
      </c>
      <c r="P269" s="32">
        <f t="shared" si="38"/>
        <v>0</v>
      </c>
      <c r="Q269" s="32">
        <f t="shared" si="38"/>
        <v>0</v>
      </c>
      <c r="R269" s="32">
        <f t="shared" si="38"/>
        <v>0</v>
      </c>
      <c r="S269" s="32">
        <f t="shared" si="38"/>
        <v>0</v>
      </c>
      <c r="T269" s="32">
        <f t="shared" si="38"/>
        <v>0</v>
      </c>
      <c r="U269" s="32">
        <f t="shared" si="38"/>
        <v>0</v>
      </c>
      <c r="V269" s="32">
        <f t="shared" si="38"/>
        <v>0</v>
      </c>
      <c r="W269" s="32">
        <f t="shared" si="38"/>
        <v>0</v>
      </c>
      <c r="X269" s="32">
        <f t="shared" si="38"/>
        <v>5000</v>
      </c>
      <c r="Y269" s="59" t="e">
        <f>X269/G263*100</f>
        <v>#DIV/0!</v>
      </c>
    </row>
    <row r="270" spans="1:25" ht="54.75" customHeight="1" outlineLevel="5" thickBot="1">
      <c r="A270" s="125" t="s">
        <v>163</v>
      </c>
      <c r="B270" s="132">
        <v>951</v>
      </c>
      <c r="C270" s="91" t="s">
        <v>19</v>
      </c>
      <c r="D270" s="91" t="s">
        <v>316</v>
      </c>
      <c r="E270" s="91" t="s">
        <v>5</v>
      </c>
      <c r="F270" s="95"/>
      <c r="G270" s="145">
        <f>G271</f>
        <v>10500</v>
      </c>
      <c r="H270" s="26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44"/>
      <c r="X270" s="65">
        <v>0</v>
      </c>
      <c r="Y270" s="59" t="e">
        <f>X270/G264*100</f>
        <v>#DIV/0!</v>
      </c>
    </row>
    <row r="271" spans="1:25" ht="36" customHeight="1" outlineLevel="5" thickBot="1">
      <c r="A271" s="5" t="s">
        <v>122</v>
      </c>
      <c r="B271" s="21">
        <v>951</v>
      </c>
      <c r="C271" s="6" t="s">
        <v>19</v>
      </c>
      <c r="D271" s="6" t="s">
        <v>316</v>
      </c>
      <c r="E271" s="6" t="s">
        <v>5</v>
      </c>
      <c r="F271" s="78"/>
      <c r="G271" s="149">
        <f>G272+G273</f>
        <v>10500</v>
      </c>
      <c r="H271" s="26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44"/>
      <c r="X271" s="65"/>
      <c r="Y271" s="59"/>
    </row>
    <row r="272" spans="1:25" ht="48" outlineLevel="5" thickBot="1">
      <c r="A272" s="96" t="s">
        <v>212</v>
      </c>
      <c r="B272" s="134">
        <v>951</v>
      </c>
      <c r="C272" s="93" t="s">
        <v>19</v>
      </c>
      <c r="D272" s="93" t="s">
        <v>316</v>
      </c>
      <c r="E272" s="93" t="s">
        <v>89</v>
      </c>
      <c r="F272" s="97"/>
      <c r="G272" s="144">
        <v>10500</v>
      </c>
      <c r="H272" s="26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44"/>
      <c r="X272" s="65">
        <v>5000</v>
      </c>
      <c r="Y272" s="59" t="e">
        <f>X272/G266*100</f>
        <v>#DIV/0!</v>
      </c>
    </row>
    <row r="273" spans="1:25" ht="19.5" outlineLevel="5" thickBot="1">
      <c r="A273" s="96" t="s">
        <v>87</v>
      </c>
      <c r="B273" s="134">
        <v>951</v>
      </c>
      <c r="C273" s="93" t="s">
        <v>19</v>
      </c>
      <c r="D273" s="93" t="s">
        <v>374</v>
      </c>
      <c r="E273" s="93" t="s">
        <v>88</v>
      </c>
      <c r="F273" s="97"/>
      <c r="G273" s="144">
        <v>0</v>
      </c>
      <c r="H273" s="55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75"/>
      <c r="Y273" s="59"/>
    </row>
    <row r="274" spans="1:25" ht="32.25" outlineLevel="5" thickBot="1">
      <c r="A274" s="124" t="s">
        <v>58</v>
      </c>
      <c r="B274" s="18">
        <v>951</v>
      </c>
      <c r="C274" s="39" t="s">
        <v>57</v>
      </c>
      <c r="D274" s="39" t="s">
        <v>272</v>
      </c>
      <c r="E274" s="39" t="s">
        <v>5</v>
      </c>
      <c r="F274" s="39"/>
      <c r="G274" s="119">
        <f>G275</f>
        <v>30</v>
      </c>
      <c r="H274" s="55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75"/>
      <c r="Y274" s="59"/>
    </row>
    <row r="275" spans="1:25" ht="19.5" outlineLevel="6" thickBot="1">
      <c r="A275" s="8" t="s">
        <v>241</v>
      </c>
      <c r="B275" s="19">
        <v>951</v>
      </c>
      <c r="C275" s="9" t="s">
        <v>57</v>
      </c>
      <c r="D275" s="9" t="s">
        <v>317</v>
      </c>
      <c r="E275" s="9" t="s">
        <v>5</v>
      </c>
      <c r="F275" s="9"/>
      <c r="G275" s="10">
        <f>G276</f>
        <v>30</v>
      </c>
      <c r="H275" s="29">
        <f aca="true" t="shared" si="39" ref="H275:X275">H283+H288</f>
        <v>0</v>
      </c>
      <c r="I275" s="29">
        <f t="shared" si="39"/>
        <v>0</v>
      </c>
      <c r="J275" s="29">
        <f t="shared" si="39"/>
        <v>0</v>
      </c>
      <c r="K275" s="29">
        <f t="shared" si="39"/>
        <v>0</v>
      </c>
      <c r="L275" s="29">
        <f t="shared" si="39"/>
        <v>0</v>
      </c>
      <c r="M275" s="29">
        <f t="shared" si="39"/>
        <v>0</v>
      </c>
      <c r="N275" s="29">
        <f t="shared" si="39"/>
        <v>0</v>
      </c>
      <c r="O275" s="29">
        <f t="shared" si="39"/>
        <v>0</v>
      </c>
      <c r="P275" s="29">
        <f t="shared" si="39"/>
        <v>0</v>
      </c>
      <c r="Q275" s="29">
        <f t="shared" si="39"/>
        <v>0</v>
      </c>
      <c r="R275" s="29">
        <f t="shared" si="39"/>
        <v>0</v>
      </c>
      <c r="S275" s="29">
        <f t="shared" si="39"/>
        <v>0</v>
      </c>
      <c r="T275" s="29">
        <f t="shared" si="39"/>
        <v>0</v>
      </c>
      <c r="U275" s="29">
        <f t="shared" si="39"/>
        <v>0</v>
      </c>
      <c r="V275" s="29">
        <f t="shared" si="39"/>
        <v>0</v>
      </c>
      <c r="W275" s="29">
        <f t="shared" si="39"/>
        <v>0</v>
      </c>
      <c r="X275" s="73">
        <f t="shared" si="39"/>
        <v>1409.01825</v>
      </c>
      <c r="Y275" s="59">
        <f>X275/G269*100</f>
        <v>13.41922142857143</v>
      </c>
    </row>
    <row r="276" spans="1:25" ht="48" outlineLevel="6" thickBot="1">
      <c r="A276" s="114" t="s">
        <v>164</v>
      </c>
      <c r="B276" s="90">
        <v>951</v>
      </c>
      <c r="C276" s="91" t="s">
        <v>57</v>
      </c>
      <c r="D276" s="91" t="s">
        <v>318</v>
      </c>
      <c r="E276" s="91" t="s">
        <v>5</v>
      </c>
      <c r="F276" s="91"/>
      <c r="G276" s="16">
        <f>G277</f>
        <v>30</v>
      </c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73"/>
      <c r="Y276" s="59"/>
    </row>
    <row r="277" spans="1:25" ht="32.25" outlineLevel="6" thickBot="1">
      <c r="A277" s="5" t="s">
        <v>101</v>
      </c>
      <c r="B277" s="21">
        <v>951</v>
      </c>
      <c r="C277" s="6" t="s">
        <v>57</v>
      </c>
      <c r="D277" s="6" t="s">
        <v>318</v>
      </c>
      <c r="E277" s="6" t="s">
        <v>95</v>
      </c>
      <c r="F277" s="6"/>
      <c r="G277" s="7">
        <f>G278</f>
        <v>30</v>
      </c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73"/>
      <c r="Y277" s="59"/>
    </row>
    <row r="278" spans="1:25" ht="32.25" outlineLevel="6" thickBot="1">
      <c r="A278" s="88" t="s">
        <v>103</v>
      </c>
      <c r="B278" s="92">
        <v>951</v>
      </c>
      <c r="C278" s="93" t="s">
        <v>57</v>
      </c>
      <c r="D278" s="93" t="s">
        <v>318</v>
      </c>
      <c r="E278" s="93" t="s">
        <v>97</v>
      </c>
      <c r="F278" s="93"/>
      <c r="G278" s="98">
        <v>30</v>
      </c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73"/>
      <c r="Y278" s="59"/>
    </row>
    <row r="279" spans="1:25" ht="19.5" outlineLevel="6" thickBot="1">
      <c r="A279" s="124" t="s">
        <v>34</v>
      </c>
      <c r="B279" s="18">
        <v>951</v>
      </c>
      <c r="C279" s="39" t="s">
        <v>13</v>
      </c>
      <c r="D279" s="39" t="s">
        <v>272</v>
      </c>
      <c r="E279" s="39" t="s">
        <v>5</v>
      </c>
      <c r="F279" s="39"/>
      <c r="G279" s="162">
        <f>G280</f>
        <v>1368</v>
      </c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73"/>
      <c r="Y279" s="59"/>
    </row>
    <row r="280" spans="1:25" ht="32.25" outlineLevel="6" thickBot="1">
      <c r="A280" s="112" t="s">
        <v>137</v>
      </c>
      <c r="B280" s="19">
        <v>951</v>
      </c>
      <c r="C280" s="9" t="s">
        <v>13</v>
      </c>
      <c r="D280" s="9" t="s">
        <v>273</v>
      </c>
      <c r="E280" s="9" t="s">
        <v>5</v>
      </c>
      <c r="F280" s="9"/>
      <c r="G280" s="143">
        <f>G281</f>
        <v>1368</v>
      </c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3"/>
      <c r="Y280" s="59"/>
    </row>
    <row r="281" spans="1:25" ht="32.25" outlineLevel="6" thickBot="1">
      <c r="A281" s="112" t="s">
        <v>138</v>
      </c>
      <c r="B281" s="19">
        <v>951</v>
      </c>
      <c r="C281" s="11" t="s">
        <v>13</v>
      </c>
      <c r="D281" s="11" t="s">
        <v>274</v>
      </c>
      <c r="E281" s="11" t="s">
        <v>5</v>
      </c>
      <c r="F281" s="11"/>
      <c r="G281" s="146">
        <f>G282</f>
        <v>1368</v>
      </c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73"/>
      <c r="Y281" s="59"/>
    </row>
    <row r="282" spans="1:25" ht="48" outlineLevel="6" thickBot="1">
      <c r="A282" s="113" t="s">
        <v>210</v>
      </c>
      <c r="B282" s="130">
        <v>951</v>
      </c>
      <c r="C282" s="91" t="s">
        <v>13</v>
      </c>
      <c r="D282" s="91" t="s">
        <v>276</v>
      </c>
      <c r="E282" s="91" t="s">
        <v>5</v>
      </c>
      <c r="F282" s="91"/>
      <c r="G282" s="145">
        <f>G283+G287</f>
        <v>1368</v>
      </c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73"/>
      <c r="Y282" s="59"/>
    </row>
    <row r="283" spans="1:25" ht="32.25" outlineLevel="6" thickBot="1">
      <c r="A283" s="5" t="s">
        <v>94</v>
      </c>
      <c r="B283" s="21">
        <v>951</v>
      </c>
      <c r="C283" s="6" t="s">
        <v>13</v>
      </c>
      <c r="D283" s="6" t="s">
        <v>276</v>
      </c>
      <c r="E283" s="6" t="s">
        <v>91</v>
      </c>
      <c r="F283" s="6"/>
      <c r="G283" s="149">
        <f>G284+G285+G286</f>
        <v>1368</v>
      </c>
      <c r="H283" s="10">
        <f aca="true" t="shared" si="40" ref="H283:X284">H284</f>
        <v>0</v>
      </c>
      <c r="I283" s="10">
        <f t="shared" si="40"/>
        <v>0</v>
      </c>
      <c r="J283" s="10">
        <f t="shared" si="40"/>
        <v>0</v>
      </c>
      <c r="K283" s="10">
        <f t="shared" si="40"/>
        <v>0</v>
      </c>
      <c r="L283" s="10">
        <f t="shared" si="40"/>
        <v>0</v>
      </c>
      <c r="M283" s="10">
        <f t="shared" si="40"/>
        <v>0</v>
      </c>
      <c r="N283" s="10">
        <f t="shared" si="40"/>
        <v>0</v>
      </c>
      <c r="O283" s="10">
        <f t="shared" si="40"/>
        <v>0</v>
      </c>
      <c r="P283" s="10">
        <f t="shared" si="40"/>
        <v>0</v>
      </c>
      <c r="Q283" s="10">
        <f t="shared" si="40"/>
        <v>0</v>
      </c>
      <c r="R283" s="10">
        <f t="shared" si="40"/>
        <v>0</v>
      </c>
      <c r="S283" s="10">
        <f t="shared" si="40"/>
        <v>0</v>
      </c>
      <c r="T283" s="10">
        <f t="shared" si="40"/>
        <v>0</v>
      </c>
      <c r="U283" s="10">
        <f t="shared" si="40"/>
        <v>0</v>
      </c>
      <c r="V283" s="10">
        <f t="shared" si="40"/>
        <v>0</v>
      </c>
      <c r="W283" s="10">
        <f t="shared" si="40"/>
        <v>0</v>
      </c>
      <c r="X283" s="66">
        <f t="shared" si="40"/>
        <v>0</v>
      </c>
      <c r="Y283" s="59">
        <f>X283/G277*100</f>
        <v>0</v>
      </c>
    </row>
    <row r="284" spans="1:25" ht="32.25" outlineLevel="6" thickBot="1">
      <c r="A284" s="88" t="s">
        <v>269</v>
      </c>
      <c r="B284" s="92">
        <v>951</v>
      </c>
      <c r="C284" s="93" t="s">
        <v>13</v>
      </c>
      <c r="D284" s="93" t="s">
        <v>276</v>
      </c>
      <c r="E284" s="93" t="s">
        <v>92</v>
      </c>
      <c r="F284" s="93"/>
      <c r="G284" s="144">
        <v>1064.7</v>
      </c>
      <c r="H284" s="12">
        <f t="shared" si="40"/>
        <v>0</v>
      </c>
      <c r="I284" s="12">
        <f t="shared" si="40"/>
        <v>0</v>
      </c>
      <c r="J284" s="12">
        <f t="shared" si="40"/>
        <v>0</v>
      </c>
      <c r="K284" s="12">
        <f t="shared" si="40"/>
        <v>0</v>
      </c>
      <c r="L284" s="12">
        <f t="shared" si="40"/>
        <v>0</v>
      </c>
      <c r="M284" s="12">
        <f t="shared" si="40"/>
        <v>0</v>
      </c>
      <c r="N284" s="12">
        <f t="shared" si="40"/>
        <v>0</v>
      </c>
      <c r="O284" s="12">
        <f t="shared" si="40"/>
        <v>0</v>
      </c>
      <c r="P284" s="12">
        <f t="shared" si="40"/>
        <v>0</v>
      </c>
      <c r="Q284" s="12">
        <f t="shared" si="40"/>
        <v>0</v>
      </c>
      <c r="R284" s="12">
        <f t="shared" si="40"/>
        <v>0</v>
      </c>
      <c r="S284" s="12">
        <f t="shared" si="40"/>
        <v>0</v>
      </c>
      <c r="T284" s="12">
        <f t="shared" si="40"/>
        <v>0</v>
      </c>
      <c r="U284" s="12">
        <f t="shared" si="40"/>
        <v>0</v>
      </c>
      <c r="V284" s="12">
        <f t="shared" si="40"/>
        <v>0</v>
      </c>
      <c r="W284" s="12">
        <f t="shared" si="40"/>
        <v>0</v>
      </c>
      <c r="X284" s="67">
        <f t="shared" si="40"/>
        <v>0</v>
      </c>
      <c r="Y284" s="59">
        <f>X284/G278*100</f>
        <v>0</v>
      </c>
    </row>
    <row r="285" spans="1:25" ht="48" outlineLevel="6" thickBot="1">
      <c r="A285" s="88" t="s">
        <v>271</v>
      </c>
      <c r="B285" s="92">
        <v>951</v>
      </c>
      <c r="C285" s="93" t="s">
        <v>13</v>
      </c>
      <c r="D285" s="93" t="s">
        <v>276</v>
      </c>
      <c r="E285" s="93" t="s">
        <v>93</v>
      </c>
      <c r="F285" s="93"/>
      <c r="G285" s="144">
        <v>6</v>
      </c>
      <c r="H285" s="24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42"/>
      <c r="X285" s="65">
        <v>0</v>
      </c>
      <c r="Y285" s="59">
        <f>X285/G279*100</f>
        <v>0</v>
      </c>
    </row>
    <row r="286" spans="1:25" ht="48" outlineLevel="6" thickBot="1">
      <c r="A286" s="88" t="s">
        <v>264</v>
      </c>
      <c r="B286" s="92">
        <v>951</v>
      </c>
      <c r="C286" s="93" t="s">
        <v>13</v>
      </c>
      <c r="D286" s="93" t="s">
        <v>276</v>
      </c>
      <c r="E286" s="93" t="s">
        <v>265</v>
      </c>
      <c r="F286" s="93"/>
      <c r="G286" s="144">
        <v>297.3</v>
      </c>
      <c r="H286" s="77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5"/>
      <c r="Y286" s="59"/>
    </row>
    <row r="287" spans="1:25" ht="32.25" outlineLevel="6" thickBot="1">
      <c r="A287" s="5" t="s">
        <v>101</v>
      </c>
      <c r="B287" s="21">
        <v>951</v>
      </c>
      <c r="C287" s="6" t="s">
        <v>13</v>
      </c>
      <c r="D287" s="6" t="s">
        <v>276</v>
      </c>
      <c r="E287" s="6" t="s">
        <v>95</v>
      </c>
      <c r="F287" s="6"/>
      <c r="G287" s="149">
        <f>G288</f>
        <v>0</v>
      </c>
      <c r="H287" s="77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75"/>
      <c r="Y287" s="59"/>
    </row>
    <row r="288" spans="1:25" ht="32.25" outlineLevel="6" thickBot="1">
      <c r="A288" s="88" t="s">
        <v>103</v>
      </c>
      <c r="B288" s="92">
        <v>951</v>
      </c>
      <c r="C288" s="93" t="s">
        <v>13</v>
      </c>
      <c r="D288" s="93" t="s">
        <v>276</v>
      </c>
      <c r="E288" s="93" t="s">
        <v>97</v>
      </c>
      <c r="F288" s="93"/>
      <c r="G288" s="144">
        <v>0</v>
      </c>
      <c r="H288" s="31">
        <f aca="true" t="shared" si="41" ref="H288:X290">H289</f>
        <v>0</v>
      </c>
      <c r="I288" s="31">
        <f t="shared" si="41"/>
        <v>0</v>
      </c>
      <c r="J288" s="31">
        <f t="shared" si="41"/>
        <v>0</v>
      </c>
      <c r="K288" s="31">
        <f t="shared" si="41"/>
        <v>0</v>
      </c>
      <c r="L288" s="31">
        <f t="shared" si="41"/>
        <v>0</v>
      </c>
      <c r="M288" s="31">
        <f t="shared" si="41"/>
        <v>0</v>
      </c>
      <c r="N288" s="31">
        <f t="shared" si="41"/>
        <v>0</v>
      </c>
      <c r="O288" s="31">
        <f t="shared" si="41"/>
        <v>0</v>
      </c>
      <c r="P288" s="31">
        <f t="shared" si="41"/>
        <v>0</v>
      </c>
      <c r="Q288" s="31">
        <f t="shared" si="41"/>
        <v>0</v>
      </c>
      <c r="R288" s="31">
        <f t="shared" si="41"/>
        <v>0</v>
      </c>
      <c r="S288" s="31">
        <f t="shared" si="41"/>
        <v>0</v>
      </c>
      <c r="T288" s="31">
        <f t="shared" si="41"/>
        <v>0</v>
      </c>
      <c r="U288" s="31">
        <f t="shared" si="41"/>
        <v>0</v>
      </c>
      <c r="V288" s="31">
        <f t="shared" si="41"/>
        <v>0</v>
      </c>
      <c r="W288" s="31">
        <f t="shared" si="41"/>
        <v>0</v>
      </c>
      <c r="X288" s="66">
        <f t="shared" si="41"/>
        <v>1409.01825</v>
      </c>
      <c r="Y288" s="59">
        <f>X288/G282*100</f>
        <v>102.99841008771931</v>
      </c>
    </row>
    <row r="289" spans="1:25" ht="19.5" outlineLevel="6" thickBot="1">
      <c r="A289" s="108" t="s">
        <v>64</v>
      </c>
      <c r="B289" s="18">
        <v>951</v>
      </c>
      <c r="C289" s="14" t="s">
        <v>45</v>
      </c>
      <c r="D289" s="14" t="s">
        <v>272</v>
      </c>
      <c r="E289" s="14" t="s">
        <v>5</v>
      </c>
      <c r="F289" s="14"/>
      <c r="G289" s="15">
        <f>G290</f>
        <v>23636</v>
      </c>
      <c r="H289" s="32">
        <f t="shared" si="41"/>
        <v>0</v>
      </c>
      <c r="I289" s="32">
        <f t="shared" si="41"/>
        <v>0</v>
      </c>
      <c r="J289" s="32">
        <f t="shared" si="41"/>
        <v>0</v>
      </c>
      <c r="K289" s="32">
        <f t="shared" si="41"/>
        <v>0</v>
      </c>
      <c r="L289" s="32">
        <f t="shared" si="41"/>
        <v>0</v>
      </c>
      <c r="M289" s="32">
        <f t="shared" si="41"/>
        <v>0</v>
      </c>
      <c r="N289" s="32">
        <f t="shared" si="41"/>
        <v>0</v>
      </c>
      <c r="O289" s="32">
        <f t="shared" si="41"/>
        <v>0</v>
      </c>
      <c r="P289" s="32">
        <f t="shared" si="41"/>
        <v>0</v>
      </c>
      <c r="Q289" s="32">
        <f t="shared" si="41"/>
        <v>0</v>
      </c>
      <c r="R289" s="32">
        <f t="shared" si="41"/>
        <v>0</v>
      </c>
      <c r="S289" s="32">
        <f t="shared" si="41"/>
        <v>0</v>
      </c>
      <c r="T289" s="32">
        <f t="shared" si="41"/>
        <v>0</v>
      </c>
      <c r="U289" s="32">
        <f t="shared" si="41"/>
        <v>0</v>
      </c>
      <c r="V289" s="32">
        <f t="shared" si="41"/>
        <v>0</v>
      </c>
      <c r="W289" s="32">
        <f t="shared" si="41"/>
        <v>0</v>
      </c>
      <c r="X289" s="67">
        <f t="shared" si="41"/>
        <v>1409.01825</v>
      </c>
      <c r="Y289" s="59">
        <f>X289/G283*100</f>
        <v>102.99841008771931</v>
      </c>
    </row>
    <row r="290" spans="1:25" ht="16.5" outlineLevel="6" thickBot="1">
      <c r="A290" s="8" t="s">
        <v>35</v>
      </c>
      <c r="B290" s="19">
        <v>951</v>
      </c>
      <c r="C290" s="9" t="s">
        <v>14</v>
      </c>
      <c r="D290" s="9" t="s">
        <v>272</v>
      </c>
      <c r="E290" s="9" t="s">
        <v>5</v>
      </c>
      <c r="F290" s="9"/>
      <c r="G290" s="10">
        <f>G291+G311+G315+G319+G307</f>
        <v>23636</v>
      </c>
      <c r="H290" s="34">
        <f t="shared" si="41"/>
        <v>0</v>
      </c>
      <c r="I290" s="34">
        <f t="shared" si="41"/>
        <v>0</v>
      </c>
      <c r="J290" s="34">
        <f t="shared" si="41"/>
        <v>0</v>
      </c>
      <c r="K290" s="34">
        <f t="shared" si="41"/>
        <v>0</v>
      </c>
      <c r="L290" s="34">
        <f t="shared" si="41"/>
        <v>0</v>
      </c>
      <c r="M290" s="34">
        <f t="shared" si="41"/>
        <v>0</v>
      </c>
      <c r="N290" s="34">
        <f t="shared" si="41"/>
        <v>0</v>
      </c>
      <c r="O290" s="34">
        <f t="shared" si="41"/>
        <v>0</v>
      </c>
      <c r="P290" s="34">
        <f t="shared" si="41"/>
        <v>0</v>
      </c>
      <c r="Q290" s="34">
        <f t="shared" si="41"/>
        <v>0</v>
      </c>
      <c r="R290" s="34">
        <f t="shared" si="41"/>
        <v>0</v>
      </c>
      <c r="S290" s="34">
        <f t="shared" si="41"/>
        <v>0</v>
      </c>
      <c r="T290" s="34">
        <f t="shared" si="41"/>
        <v>0</v>
      </c>
      <c r="U290" s="34">
        <f t="shared" si="41"/>
        <v>0</v>
      </c>
      <c r="V290" s="34">
        <f t="shared" si="41"/>
        <v>0</v>
      </c>
      <c r="W290" s="34">
        <f t="shared" si="41"/>
        <v>0</v>
      </c>
      <c r="X290" s="68">
        <f t="shared" si="41"/>
        <v>1409.01825</v>
      </c>
      <c r="Y290" s="59">
        <f>X290/G284*100</f>
        <v>132.33946182023107</v>
      </c>
    </row>
    <row r="291" spans="1:25" ht="19.5" outlineLevel="6" thickBot="1">
      <c r="A291" s="13" t="s">
        <v>165</v>
      </c>
      <c r="B291" s="19">
        <v>951</v>
      </c>
      <c r="C291" s="11" t="s">
        <v>14</v>
      </c>
      <c r="D291" s="11" t="s">
        <v>319</v>
      </c>
      <c r="E291" s="11" t="s">
        <v>5</v>
      </c>
      <c r="F291" s="11"/>
      <c r="G291" s="12">
        <f>G292+G296</f>
        <v>23270</v>
      </c>
      <c r="H291" s="24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42"/>
      <c r="X291" s="65">
        <v>1409.01825</v>
      </c>
      <c r="Y291" s="59">
        <f>X291/G285*100</f>
        <v>23483.6375</v>
      </c>
    </row>
    <row r="292" spans="1:25" ht="19.5" outlineLevel="6" thickBot="1">
      <c r="A292" s="94" t="s">
        <v>123</v>
      </c>
      <c r="B292" s="90">
        <v>951</v>
      </c>
      <c r="C292" s="91" t="s">
        <v>14</v>
      </c>
      <c r="D292" s="91" t="s">
        <v>320</v>
      </c>
      <c r="E292" s="91" t="s">
        <v>5</v>
      </c>
      <c r="F292" s="91"/>
      <c r="G292" s="16">
        <f>G293</f>
        <v>5270</v>
      </c>
      <c r="H292" s="77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75"/>
      <c r="Y292" s="59"/>
    </row>
    <row r="293" spans="1:25" ht="32.25" outlineLevel="6" thickBot="1">
      <c r="A293" s="79" t="s">
        <v>166</v>
      </c>
      <c r="B293" s="21">
        <v>951</v>
      </c>
      <c r="C293" s="6" t="s">
        <v>14</v>
      </c>
      <c r="D293" s="6" t="s">
        <v>321</v>
      </c>
      <c r="E293" s="6" t="s">
        <v>5</v>
      </c>
      <c r="F293" s="6"/>
      <c r="G293" s="7">
        <f>G294</f>
        <v>5270</v>
      </c>
      <c r="H293" s="77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75"/>
      <c r="Y293" s="59"/>
    </row>
    <row r="294" spans="1:25" ht="32.25" outlineLevel="6" thickBot="1">
      <c r="A294" s="88" t="s">
        <v>101</v>
      </c>
      <c r="B294" s="92">
        <v>951</v>
      </c>
      <c r="C294" s="93" t="s">
        <v>14</v>
      </c>
      <c r="D294" s="93" t="s">
        <v>321</v>
      </c>
      <c r="E294" s="93" t="s">
        <v>95</v>
      </c>
      <c r="F294" s="93"/>
      <c r="G294" s="98">
        <f>G295</f>
        <v>5270</v>
      </c>
      <c r="H294" s="77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75"/>
      <c r="Y294" s="59"/>
    </row>
    <row r="295" spans="1:25" ht="32.25" outlineLevel="6" thickBot="1">
      <c r="A295" s="88" t="s">
        <v>103</v>
      </c>
      <c r="B295" s="92">
        <v>951</v>
      </c>
      <c r="C295" s="93" t="s">
        <v>14</v>
      </c>
      <c r="D295" s="93" t="s">
        <v>321</v>
      </c>
      <c r="E295" s="93" t="s">
        <v>97</v>
      </c>
      <c r="F295" s="93"/>
      <c r="G295" s="98">
        <v>5270</v>
      </c>
      <c r="H295" s="77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75"/>
      <c r="Y295" s="59"/>
    </row>
    <row r="296" spans="1:25" ht="32.25" outlineLevel="6" thickBot="1">
      <c r="A296" s="114" t="s">
        <v>167</v>
      </c>
      <c r="B296" s="90">
        <v>951</v>
      </c>
      <c r="C296" s="91" t="s">
        <v>14</v>
      </c>
      <c r="D296" s="91" t="s">
        <v>322</v>
      </c>
      <c r="E296" s="91" t="s">
        <v>5</v>
      </c>
      <c r="F296" s="91"/>
      <c r="G296" s="16">
        <f>G297+G301+G304</f>
        <v>18000</v>
      </c>
      <c r="H296" s="77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75"/>
      <c r="Y296" s="59"/>
    </row>
    <row r="297" spans="1:25" ht="32.25" outlineLevel="6" thickBot="1">
      <c r="A297" s="5" t="s">
        <v>168</v>
      </c>
      <c r="B297" s="21">
        <v>951</v>
      </c>
      <c r="C297" s="6" t="s">
        <v>14</v>
      </c>
      <c r="D297" s="6" t="s">
        <v>323</v>
      </c>
      <c r="E297" s="6" t="s">
        <v>5</v>
      </c>
      <c r="F297" s="6"/>
      <c r="G297" s="7">
        <f>G298</f>
        <v>10000</v>
      </c>
      <c r="H297" s="29">
        <f aca="true" t="shared" si="42" ref="H297:X297">H298</f>
        <v>0</v>
      </c>
      <c r="I297" s="29">
        <f t="shared" si="42"/>
        <v>0</v>
      </c>
      <c r="J297" s="29">
        <f t="shared" si="42"/>
        <v>0</v>
      </c>
      <c r="K297" s="29">
        <f t="shared" si="42"/>
        <v>0</v>
      </c>
      <c r="L297" s="29">
        <f t="shared" si="42"/>
        <v>0</v>
      </c>
      <c r="M297" s="29">
        <f t="shared" si="42"/>
        <v>0</v>
      </c>
      <c r="N297" s="29">
        <f t="shared" si="42"/>
        <v>0</v>
      </c>
      <c r="O297" s="29">
        <f t="shared" si="42"/>
        <v>0</v>
      </c>
      <c r="P297" s="29">
        <f t="shared" si="42"/>
        <v>0</v>
      </c>
      <c r="Q297" s="29">
        <f t="shared" si="42"/>
        <v>0</v>
      </c>
      <c r="R297" s="29">
        <f t="shared" si="42"/>
        <v>0</v>
      </c>
      <c r="S297" s="29">
        <f t="shared" si="42"/>
        <v>0</v>
      </c>
      <c r="T297" s="29">
        <f t="shared" si="42"/>
        <v>0</v>
      </c>
      <c r="U297" s="29">
        <f t="shared" si="42"/>
        <v>0</v>
      </c>
      <c r="V297" s="29">
        <f t="shared" si="42"/>
        <v>0</v>
      </c>
      <c r="W297" s="29">
        <f t="shared" si="42"/>
        <v>0</v>
      </c>
      <c r="X297" s="73">
        <f t="shared" si="42"/>
        <v>669.14176</v>
      </c>
      <c r="Y297" s="59">
        <f>X297/G291*100</f>
        <v>2.875555479157714</v>
      </c>
    </row>
    <row r="298" spans="1:25" ht="16.5" outlineLevel="6" thickBot="1">
      <c r="A298" s="88" t="s">
        <v>122</v>
      </c>
      <c r="B298" s="92">
        <v>951</v>
      </c>
      <c r="C298" s="93" t="s">
        <v>14</v>
      </c>
      <c r="D298" s="93" t="s">
        <v>323</v>
      </c>
      <c r="E298" s="93" t="s">
        <v>121</v>
      </c>
      <c r="F298" s="93"/>
      <c r="G298" s="98">
        <f>G299+G300</f>
        <v>10000</v>
      </c>
      <c r="H298" s="10">
        <f aca="true" t="shared" si="43" ref="H298:X298">H317</f>
        <v>0</v>
      </c>
      <c r="I298" s="10">
        <f t="shared" si="43"/>
        <v>0</v>
      </c>
      <c r="J298" s="10">
        <f t="shared" si="43"/>
        <v>0</v>
      </c>
      <c r="K298" s="10">
        <f t="shared" si="43"/>
        <v>0</v>
      </c>
      <c r="L298" s="10">
        <f t="shared" si="43"/>
        <v>0</v>
      </c>
      <c r="M298" s="10">
        <f t="shared" si="43"/>
        <v>0</v>
      </c>
      <c r="N298" s="10">
        <f t="shared" si="43"/>
        <v>0</v>
      </c>
      <c r="O298" s="10">
        <f t="shared" si="43"/>
        <v>0</v>
      </c>
      <c r="P298" s="10">
        <f t="shared" si="43"/>
        <v>0</v>
      </c>
      <c r="Q298" s="10">
        <f t="shared" si="43"/>
        <v>0</v>
      </c>
      <c r="R298" s="10">
        <f t="shared" si="43"/>
        <v>0</v>
      </c>
      <c r="S298" s="10">
        <f t="shared" si="43"/>
        <v>0</v>
      </c>
      <c r="T298" s="10">
        <f t="shared" si="43"/>
        <v>0</v>
      </c>
      <c r="U298" s="10">
        <f t="shared" si="43"/>
        <v>0</v>
      </c>
      <c r="V298" s="10">
        <f t="shared" si="43"/>
        <v>0</v>
      </c>
      <c r="W298" s="10">
        <f t="shared" si="43"/>
        <v>0</v>
      </c>
      <c r="X298" s="66">
        <f t="shared" si="43"/>
        <v>669.14176</v>
      </c>
      <c r="Y298" s="59">
        <f>X298/G292*100</f>
        <v>12.697187096774194</v>
      </c>
    </row>
    <row r="299" spans="1:25" ht="48" outlineLevel="6" thickBot="1">
      <c r="A299" s="99" t="s">
        <v>212</v>
      </c>
      <c r="B299" s="92">
        <v>951</v>
      </c>
      <c r="C299" s="93" t="s">
        <v>14</v>
      </c>
      <c r="D299" s="93" t="s">
        <v>323</v>
      </c>
      <c r="E299" s="93" t="s">
        <v>89</v>
      </c>
      <c r="F299" s="93"/>
      <c r="G299" s="98">
        <v>10000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</row>
    <row r="300" spans="1:25" ht="16.5" outlineLevel="6" thickBot="1">
      <c r="A300" s="96" t="s">
        <v>87</v>
      </c>
      <c r="B300" s="92">
        <v>951</v>
      </c>
      <c r="C300" s="93" t="s">
        <v>14</v>
      </c>
      <c r="D300" s="93" t="s">
        <v>332</v>
      </c>
      <c r="E300" s="93" t="s">
        <v>88</v>
      </c>
      <c r="F300" s="93"/>
      <c r="G300" s="98">
        <v>0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</row>
    <row r="301" spans="1:25" ht="32.25" outlineLevel="6" thickBot="1">
      <c r="A301" s="5" t="s">
        <v>169</v>
      </c>
      <c r="B301" s="21">
        <v>951</v>
      </c>
      <c r="C301" s="6" t="s">
        <v>14</v>
      </c>
      <c r="D301" s="6" t="s">
        <v>324</v>
      </c>
      <c r="E301" s="6" t="s">
        <v>5</v>
      </c>
      <c r="F301" s="6"/>
      <c r="G301" s="7">
        <f>G302</f>
        <v>8000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</row>
    <row r="302" spans="1:25" ht="34.5" customHeight="1" outlineLevel="6" thickBot="1">
      <c r="A302" s="88" t="s">
        <v>122</v>
      </c>
      <c r="B302" s="92">
        <v>951</v>
      </c>
      <c r="C302" s="93" t="s">
        <v>14</v>
      </c>
      <c r="D302" s="93" t="s">
        <v>324</v>
      </c>
      <c r="E302" s="93" t="s">
        <v>121</v>
      </c>
      <c r="F302" s="93"/>
      <c r="G302" s="98">
        <f>G303</f>
        <v>8000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</row>
    <row r="303" spans="1:25" ht="48" outlineLevel="6" thickBot="1">
      <c r="A303" s="99" t="s">
        <v>212</v>
      </c>
      <c r="B303" s="92">
        <v>951</v>
      </c>
      <c r="C303" s="93" t="s">
        <v>14</v>
      </c>
      <c r="D303" s="93" t="s">
        <v>324</v>
      </c>
      <c r="E303" s="93" t="s">
        <v>89</v>
      </c>
      <c r="F303" s="93"/>
      <c r="G303" s="98">
        <v>8000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</row>
    <row r="304" spans="1:25" ht="32.25" outlineLevel="6" thickBot="1">
      <c r="A304" s="79" t="s">
        <v>260</v>
      </c>
      <c r="B304" s="21">
        <v>951</v>
      </c>
      <c r="C304" s="6" t="s">
        <v>14</v>
      </c>
      <c r="D304" s="6" t="s">
        <v>325</v>
      </c>
      <c r="E304" s="6" t="s">
        <v>5</v>
      </c>
      <c r="F304" s="6"/>
      <c r="G304" s="7">
        <f>G305</f>
        <v>0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66"/>
      <c r="Y304" s="59"/>
    </row>
    <row r="305" spans="1:25" ht="16.5" outlineLevel="6" thickBot="1">
      <c r="A305" s="88" t="s">
        <v>122</v>
      </c>
      <c r="B305" s="92">
        <v>951</v>
      </c>
      <c r="C305" s="93" t="s">
        <v>14</v>
      </c>
      <c r="D305" s="93" t="s">
        <v>325</v>
      </c>
      <c r="E305" s="93" t="s">
        <v>121</v>
      </c>
      <c r="F305" s="93"/>
      <c r="G305" s="98">
        <f>G306</f>
        <v>0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66"/>
      <c r="Y305" s="59"/>
    </row>
    <row r="306" spans="1:25" ht="48" outlineLevel="6" thickBot="1">
      <c r="A306" s="99" t="s">
        <v>212</v>
      </c>
      <c r="B306" s="92">
        <v>951</v>
      </c>
      <c r="C306" s="93" t="s">
        <v>14</v>
      </c>
      <c r="D306" s="93" t="s">
        <v>325</v>
      </c>
      <c r="E306" s="93" t="s">
        <v>89</v>
      </c>
      <c r="F306" s="93"/>
      <c r="G306" s="98">
        <v>0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66"/>
      <c r="Y306" s="59"/>
    </row>
    <row r="307" spans="1:25" ht="32.25" outlineLevel="6" thickBot="1">
      <c r="A307" s="80" t="s">
        <v>400</v>
      </c>
      <c r="B307" s="19">
        <v>951</v>
      </c>
      <c r="C307" s="9" t="s">
        <v>14</v>
      </c>
      <c r="D307" s="9" t="s">
        <v>398</v>
      </c>
      <c r="E307" s="9" t="s">
        <v>5</v>
      </c>
      <c r="F307" s="9"/>
      <c r="G307" s="10">
        <f>G308</f>
        <v>116</v>
      </c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66"/>
      <c r="Y307" s="59"/>
    </row>
    <row r="308" spans="1:25" ht="32.25" outlineLevel="6" thickBot="1">
      <c r="A308" s="114" t="s">
        <v>399</v>
      </c>
      <c r="B308" s="21">
        <v>951</v>
      </c>
      <c r="C308" s="6" t="s">
        <v>14</v>
      </c>
      <c r="D308" s="6" t="s">
        <v>398</v>
      </c>
      <c r="E308" s="6" t="s">
        <v>5</v>
      </c>
      <c r="F308" s="6"/>
      <c r="G308" s="7">
        <f>G309</f>
        <v>116</v>
      </c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66"/>
      <c r="Y308" s="59"/>
    </row>
    <row r="309" spans="1:25" ht="16.5" outlineLevel="6" thickBot="1">
      <c r="A309" s="5" t="s">
        <v>122</v>
      </c>
      <c r="B309" s="92">
        <v>951</v>
      </c>
      <c r="C309" s="93" t="s">
        <v>14</v>
      </c>
      <c r="D309" s="93" t="s">
        <v>398</v>
      </c>
      <c r="E309" s="93" t="s">
        <v>121</v>
      </c>
      <c r="F309" s="93"/>
      <c r="G309" s="98">
        <f>G310</f>
        <v>116</v>
      </c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66"/>
      <c r="Y309" s="59"/>
    </row>
    <row r="310" spans="1:25" ht="16.5" outlineLevel="6" thickBot="1">
      <c r="A310" s="96" t="s">
        <v>87</v>
      </c>
      <c r="B310" s="92">
        <v>951</v>
      </c>
      <c r="C310" s="93" t="s">
        <v>14</v>
      </c>
      <c r="D310" s="93" t="s">
        <v>398</v>
      </c>
      <c r="E310" s="93" t="s">
        <v>88</v>
      </c>
      <c r="F310" s="93"/>
      <c r="G310" s="98">
        <v>116</v>
      </c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66"/>
      <c r="Y310" s="59"/>
    </row>
    <row r="311" spans="1:25" ht="16.5" outlineLevel="6" thickBot="1">
      <c r="A311" s="8" t="s">
        <v>242</v>
      </c>
      <c r="B311" s="19">
        <v>951</v>
      </c>
      <c r="C311" s="9" t="s">
        <v>14</v>
      </c>
      <c r="D311" s="9" t="s">
        <v>326</v>
      </c>
      <c r="E311" s="9" t="s">
        <v>5</v>
      </c>
      <c r="F311" s="9"/>
      <c r="G311" s="10">
        <f>G312</f>
        <v>100</v>
      </c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66"/>
      <c r="Y311" s="59"/>
    </row>
    <row r="312" spans="1:25" ht="48" outlineLevel="6" thickBot="1">
      <c r="A312" s="79" t="s">
        <v>170</v>
      </c>
      <c r="B312" s="21">
        <v>951</v>
      </c>
      <c r="C312" s="6" t="s">
        <v>14</v>
      </c>
      <c r="D312" s="6" t="s">
        <v>327</v>
      </c>
      <c r="E312" s="6" t="s">
        <v>5</v>
      </c>
      <c r="F312" s="6"/>
      <c r="G312" s="7">
        <f>G313</f>
        <v>100</v>
      </c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66"/>
      <c r="Y312" s="59"/>
    </row>
    <row r="313" spans="1:25" ht="32.25" outlineLevel="6" thickBot="1">
      <c r="A313" s="88" t="s">
        <v>101</v>
      </c>
      <c r="B313" s="92">
        <v>951</v>
      </c>
      <c r="C313" s="93" t="s">
        <v>14</v>
      </c>
      <c r="D313" s="93" t="s">
        <v>327</v>
      </c>
      <c r="E313" s="93" t="s">
        <v>95</v>
      </c>
      <c r="F313" s="93"/>
      <c r="G313" s="98">
        <f>G314</f>
        <v>100</v>
      </c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66"/>
      <c r="Y313" s="59"/>
    </row>
    <row r="314" spans="1:25" ht="32.25" outlineLevel="6" thickBot="1">
      <c r="A314" s="88" t="s">
        <v>103</v>
      </c>
      <c r="B314" s="92">
        <v>951</v>
      </c>
      <c r="C314" s="93" t="s">
        <v>14</v>
      </c>
      <c r="D314" s="93" t="s">
        <v>327</v>
      </c>
      <c r="E314" s="93" t="s">
        <v>97</v>
      </c>
      <c r="F314" s="93"/>
      <c r="G314" s="98">
        <v>100</v>
      </c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66"/>
      <c r="Y314" s="59"/>
    </row>
    <row r="315" spans="1:25" ht="16.5" outlineLevel="6" thickBot="1">
      <c r="A315" s="8" t="s">
        <v>243</v>
      </c>
      <c r="B315" s="19">
        <v>951</v>
      </c>
      <c r="C315" s="9" t="s">
        <v>14</v>
      </c>
      <c r="D315" s="9" t="s">
        <v>328</v>
      </c>
      <c r="E315" s="9" t="s">
        <v>5</v>
      </c>
      <c r="F315" s="9"/>
      <c r="G315" s="10">
        <f>G316</f>
        <v>100</v>
      </c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66"/>
      <c r="Y315" s="59"/>
    </row>
    <row r="316" spans="1:25" ht="32.25" outlineLevel="6" thickBot="1">
      <c r="A316" s="79" t="s">
        <v>171</v>
      </c>
      <c r="B316" s="21">
        <v>951</v>
      </c>
      <c r="C316" s="6" t="s">
        <v>14</v>
      </c>
      <c r="D316" s="6" t="s">
        <v>329</v>
      </c>
      <c r="E316" s="6" t="s">
        <v>5</v>
      </c>
      <c r="F316" s="6"/>
      <c r="G316" s="7">
        <f>G317</f>
        <v>100</v>
      </c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66"/>
      <c r="Y316" s="59"/>
    </row>
    <row r="317" spans="1:25" ht="32.25" outlineLevel="6" thickBot="1">
      <c r="A317" s="88" t="s">
        <v>101</v>
      </c>
      <c r="B317" s="92">
        <v>951</v>
      </c>
      <c r="C317" s="93" t="s">
        <v>14</v>
      </c>
      <c r="D317" s="93" t="s">
        <v>329</v>
      </c>
      <c r="E317" s="93" t="s">
        <v>95</v>
      </c>
      <c r="F317" s="93"/>
      <c r="G317" s="98">
        <f>G318</f>
        <v>100</v>
      </c>
      <c r="H317" s="12">
        <f aca="true" t="shared" si="44" ref="H317:X317">H318</f>
        <v>0</v>
      </c>
      <c r="I317" s="12">
        <f t="shared" si="44"/>
        <v>0</v>
      </c>
      <c r="J317" s="12">
        <f t="shared" si="44"/>
        <v>0</v>
      </c>
      <c r="K317" s="12">
        <f t="shared" si="44"/>
        <v>0</v>
      </c>
      <c r="L317" s="12">
        <f t="shared" si="44"/>
        <v>0</v>
      </c>
      <c r="M317" s="12">
        <f t="shared" si="44"/>
        <v>0</v>
      </c>
      <c r="N317" s="12">
        <f t="shared" si="44"/>
        <v>0</v>
      </c>
      <c r="O317" s="12">
        <f t="shared" si="44"/>
        <v>0</v>
      </c>
      <c r="P317" s="12">
        <f t="shared" si="44"/>
        <v>0</v>
      </c>
      <c r="Q317" s="12">
        <f t="shared" si="44"/>
        <v>0</v>
      </c>
      <c r="R317" s="12">
        <f t="shared" si="44"/>
        <v>0</v>
      </c>
      <c r="S317" s="12">
        <f t="shared" si="44"/>
        <v>0</v>
      </c>
      <c r="T317" s="12">
        <f t="shared" si="44"/>
        <v>0</v>
      </c>
      <c r="U317" s="12">
        <f t="shared" si="44"/>
        <v>0</v>
      </c>
      <c r="V317" s="12">
        <f t="shared" si="44"/>
        <v>0</v>
      </c>
      <c r="W317" s="12">
        <f t="shared" si="44"/>
        <v>0</v>
      </c>
      <c r="X317" s="67">
        <f t="shared" si="44"/>
        <v>669.14176</v>
      </c>
      <c r="Y317" s="59">
        <f>X317/G311*100</f>
        <v>669.14176</v>
      </c>
    </row>
    <row r="318" spans="1:25" ht="32.25" outlineLevel="6" thickBot="1">
      <c r="A318" s="88" t="s">
        <v>103</v>
      </c>
      <c r="B318" s="92">
        <v>951</v>
      </c>
      <c r="C318" s="93" t="s">
        <v>14</v>
      </c>
      <c r="D318" s="93" t="s">
        <v>329</v>
      </c>
      <c r="E318" s="93" t="s">
        <v>97</v>
      </c>
      <c r="F318" s="93"/>
      <c r="G318" s="98">
        <v>100</v>
      </c>
      <c r="H318" s="24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42"/>
      <c r="X318" s="65">
        <v>669.14176</v>
      </c>
      <c r="Y318" s="59">
        <f>X318/G312*100</f>
        <v>669.14176</v>
      </c>
    </row>
    <row r="319" spans="1:25" ht="19.5" outlineLevel="6" thickBot="1">
      <c r="A319" s="8" t="s">
        <v>244</v>
      </c>
      <c r="B319" s="19">
        <v>951</v>
      </c>
      <c r="C319" s="9" t="s">
        <v>14</v>
      </c>
      <c r="D319" s="9" t="s">
        <v>330</v>
      </c>
      <c r="E319" s="9" t="s">
        <v>5</v>
      </c>
      <c r="F319" s="9"/>
      <c r="G319" s="10">
        <f>G320</f>
        <v>50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</row>
    <row r="320" spans="1:25" ht="32.25" outlineLevel="6" thickBot="1">
      <c r="A320" s="79" t="s">
        <v>172</v>
      </c>
      <c r="B320" s="21">
        <v>951</v>
      </c>
      <c r="C320" s="6" t="s">
        <v>14</v>
      </c>
      <c r="D320" s="6" t="s">
        <v>331</v>
      </c>
      <c r="E320" s="6" t="s">
        <v>5</v>
      </c>
      <c r="F320" s="6"/>
      <c r="G320" s="7">
        <f>G321</f>
        <v>50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</row>
    <row r="321" spans="1:25" ht="32.25" outlineLevel="6" thickBot="1">
      <c r="A321" s="88" t="s">
        <v>101</v>
      </c>
      <c r="B321" s="92">
        <v>951</v>
      </c>
      <c r="C321" s="93" t="s">
        <v>14</v>
      </c>
      <c r="D321" s="93" t="s">
        <v>331</v>
      </c>
      <c r="E321" s="93" t="s">
        <v>95</v>
      </c>
      <c r="F321" s="93"/>
      <c r="G321" s="98">
        <f>G322</f>
        <v>50</v>
      </c>
      <c r="H321" s="77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75"/>
      <c r="Y321" s="59"/>
    </row>
    <row r="322" spans="1:25" ht="32.25" outlineLevel="6" thickBot="1">
      <c r="A322" s="88" t="s">
        <v>103</v>
      </c>
      <c r="B322" s="92">
        <v>951</v>
      </c>
      <c r="C322" s="93" t="s">
        <v>14</v>
      </c>
      <c r="D322" s="93" t="s">
        <v>331</v>
      </c>
      <c r="E322" s="93" t="s">
        <v>97</v>
      </c>
      <c r="F322" s="93"/>
      <c r="G322" s="98">
        <v>50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</row>
    <row r="323" spans="1:25" ht="19.5" outlineLevel="6" thickBot="1">
      <c r="A323" s="108" t="s">
        <v>44</v>
      </c>
      <c r="B323" s="18">
        <v>951</v>
      </c>
      <c r="C323" s="14" t="s">
        <v>43</v>
      </c>
      <c r="D323" s="14" t="s">
        <v>272</v>
      </c>
      <c r="E323" s="14" t="s">
        <v>5</v>
      </c>
      <c r="F323" s="14"/>
      <c r="G323" s="15">
        <f>G324+G330+G339</f>
        <v>2094.3</v>
      </c>
      <c r="H323" s="77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75"/>
      <c r="Y323" s="59"/>
    </row>
    <row r="324" spans="1:25" ht="19.5" outlineLevel="6" thickBot="1">
      <c r="A324" s="124" t="s">
        <v>36</v>
      </c>
      <c r="B324" s="18">
        <v>951</v>
      </c>
      <c r="C324" s="39" t="s">
        <v>15</v>
      </c>
      <c r="D324" s="39" t="s">
        <v>272</v>
      </c>
      <c r="E324" s="39" t="s">
        <v>5</v>
      </c>
      <c r="F324" s="39"/>
      <c r="G324" s="119">
        <f>G325</f>
        <v>764</v>
      </c>
      <c r="H324" s="77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75"/>
      <c r="Y324" s="59"/>
    </row>
    <row r="325" spans="1:25" ht="32.25" outlineLevel="6" thickBot="1">
      <c r="A325" s="112" t="s">
        <v>137</v>
      </c>
      <c r="B325" s="19">
        <v>951</v>
      </c>
      <c r="C325" s="9" t="s">
        <v>15</v>
      </c>
      <c r="D325" s="9" t="s">
        <v>273</v>
      </c>
      <c r="E325" s="9" t="s">
        <v>5</v>
      </c>
      <c r="F325" s="9"/>
      <c r="G325" s="10">
        <f>G326</f>
        <v>764</v>
      </c>
      <c r="H325" s="77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75"/>
      <c r="Y325" s="59"/>
    </row>
    <row r="326" spans="1:25" ht="35.25" customHeight="1" outlineLevel="6" thickBot="1">
      <c r="A326" s="112" t="s">
        <v>138</v>
      </c>
      <c r="B326" s="19">
        <v>951</v>
      </c>
      <c r="C326" s="11" t="s">
        <v>15</v>
      </c>
      <c r="D326" s="11" t="s">
        <v>274</v>
      </c>
      <c r="E326" s="11" t="s">
        <v>5</v>
      </c>
      <c r="F326" s="11"/>
      <c r="G326" s="12">
        <f>G327</f>
        <v>764</v>
      </c>
      <c r="H326" s="77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75"/>
      <c r="Y326" s="59"/>
    </row>
    <row r="327" spans="1:25" ht="32.25" outlineLevel="6" thickBot="1">
      <c r="A327" s="94" t="s">
        <v>173</v>
      </c>
      <c r="B327" s="90">
        <v>951</v>
      </c>
      <c r="C327" s="91" t="s">
        <v>15</v>
      </c>
      <c r="D327" s="91" t="s">
        <v>333</v>
      </c>
      <c r="E327" s="91" t="s">
        <v>5</v>
      </c>
      <c r="F327" s="91"/>
      <c r="G327" s="16">
        <f>G328</f>
        <v>764</v>
      </c>
      <c r="H327" s="77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75"/>
      <c r="Y327" s="59"/>
    </row>
    <row r="328" spans="1:25" ht="32.25" outlineLevel="6" thickBot="1">
      <c r="A328" s="5" t="s">
        <v>126</v>
      </c>
      <c r="B328" s="21">
        <v>951</v>
      </c>
      <c r="C328" s="6" t="s">
        <v>15</v>
      </c>
      <c r="D328" s="6" t="s">
        <v>333</v>
      </c>
      <c r="E328" s="6" t="s">
        <v>124</v>
      </c>
      <c r="F328" s="6"/>
      <c r="G328" s="7">
        <f>G329</f>
        <v>764</v>
      </c>
      <c r="H328" s="77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75"/>
      <c r="Y328" s="59"/>
    </row>
    <row r="329" spans="1:25" ht="32.25" outlineLevel="6" thickBot="1">
      <c r="A329" s="88" t="s">
        <v>127</v>
      </c>
      <c r="B329" s="92">
        <v>951</v>
      </c>
      <c r="C329" s="93" t="s">
        <v>15</v>
      </c>
      <c r="D329" s="93" t="s">
        <v>333</v>
      </c>
      <c r="E329" s="93" t="s">
        <v>125</v>
      </c>
      <c r="F329" s="93"/>
      <c r="G329" s="98">
        <v>764</v>
      </c>
      <c r="H329" s="77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75"/>
      <c r="Y329" s="59"/>
    </row>
    <row r="330" spans="1:25" ht="19.5" outlineLevel="6" thickBot="1">
      <c r="A330" s="124" t="s">
        <v>37</v>
      </c>
      <c r="B330" s="18">
        <v>951</v>
      </c>
      <c r="C330" s="39" t="s">
        <v>16</v>
      </c>
      <c r="D330" s="39" t="s">
        <v>272</v>
      </c>
      <c r="E330" s="39" t="s">
        <v>5</v>
      </c>
      <c r="F330" s="39"/>
      <c r="G330" s="119">
        <f>G331+G335</f>
        <v>1280.3</v>
      </c>
      <c r="H330" s="77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75"/>
      <c r="Y330" s="59"/>
    </row>
    <row r="331" spans="1:25" ht="19.5" outlineLevel="6" thickBot="1">
      <c r="A331" s="8" t="s">
        <v>245</v>
      </c>
      <c r="B331" s="19">
        <v>951</v>
      </c>
      <c r="C331" s="9" t="s">
        <v>16</v>
      </c>
      <c r="D331" s="9" t="s">
        <v>334</v>
      </c>
      <c r="E331" s="9" t="s">
        <v>5</v>
      </c>
      <c r="F331" s="9"/>
      <c r="G331" s="10">
        <f>G332</f>
        <v>1280.3</v>
      </c>
      <c r="H331" s="29">
        <f aca="true" t="shared" si="45" ref="H331:X331">H332+H337</f>
        <v>0</v>
      </c>
      <c r="I331" s="29">
        <f t="shared" si="45"/>
        <v>0</v>
      </c>
      <c r="J331" s="29">
        <f t="shared" si="45"/>
        <v>0</v>
      </c>
      <c r="K331" s="29">
        <f t="shared" si="45"/>
        <v>0</v>
      </c>
      <c r="L331" s="29">
        <f t="shared" si="45"/>
        <v>0</v>
      </c>
      <c r="M331" s="29">
        <f t="shared" si="45"/>
        <v>0</v>
      </c>
      <c r="N331" s="29">
        <f t="shared" si="45"/>
        <v>0</v>
      </c>
      <c r="O331" s="29">
        <f t="shared" si="45"/>
        <v>0</v>
      </c>
      <c r="P331" s="29">
        <f t="shared" si="45"/>
        <v>0</v>
      </c>
      <c r="Q331" s="29">
        <f t="shared" si="45"/>
        <v>0</v>
      </c>
      <c r="R331" s="29">
        <f t="shared" si="45"/>
        <v>0</v>
      </c>
      <c r="S331" s="29">
        <f t="shared" si="45"/>
        <v>0</v>
      </c>
      <c r="T331" s="29">
        <f t="shared" si="45"/>
        <v>0</v>
      </c>
      <c r="U331" s="29">
        <f t="shared" si="45"/>
        <v>0</v>
      </c>
      <c r="V331" s="29">
        <f t="shared" si="45"/>
        <v>0</v>
      </c>
      <c r="W331" s="29">
        <f t="shared" si="45"/>
        <v>0</v>
      </c>
      <c r="X331" s="73">
        <f t="shared" si="45"/>
        <v>241.07674</v>
      </c>
      <c r="Y331" s="59">
        <f>X331/G325*100</f>
        <v>31.554547120418846</v>
      </c>
    </row>
    <row r="332" spans="1:25" ht="32.25" outlineLevel="6" thickBot="1">
      <c r="A332" s="114" t="s">
        <v>174</v>
      </c>
      <c r="B332" s="90">
        <v>951</v>
      </c>
      <c r="C332" s="91" t="s">
        <v>16</v>
      </c>
      <c r="D332" s="91" t="s">
        <v>335</v>
      </c>
      <c r="E332" s="91" t="s">
        <v>5</v>
      </c>
      <c r="F332" s="91"/>
      <c r="G332" s="16">
        <f>G333</f>
        <v>1280.3</v>
      </c>
      <c r="H332" s="31">
        <f aca="true" t="shared" si="46" ref="H332:X334">H333</f>
        <v>0</v>
      </c>
      <c r="I332" s="31">
        <f t="shared" si="46"/>
        <v>0</v>
      </c>
      <c r="J332" s="31">
        <f t="shared" si="46"/>
        <v>0</v>
      </c>
      <c r="K332" s="31">
        <f t="shared" si="46"/>
        <v>0</v>
      </c>
      <c r="L332" s="31">
        <f t="shared" si="46"/>
        <v>0</v>
      </c>
      <c r="M332" s="31">
        <f t="shared" si="46"/>
        <v>0</v>
      </c>
      <c r="N332" s="31">
        <f t="shared" si="46"/>
        <v>0</v>
      </c>
      <c r="O332" s="31">
        <f t="shared" si="46"/>
        <v>0</v>
      </c>
      <c r="P332" s="31">
        <f t="shared" si="46"/>
        <v>0</v>
      </c>
      <c r="Q332" s="31">
        <f t="shared" si="46"/>
        <v>0</v>
      </c>
      <c r="R332" s="31">
        <f t="shared" si="46"/>
        <v>0</v>
      </c>
      <c r="S332" s="31">
        <f t="shared" si="46"/>
        <v>0</v>
      </c>
      <c r="T332" s="31">
        <f t="shared" si="46"/>
        <v>0</v>
      </c>
      <c r="U332" s="31">
        <f t="shared" si="46"/>
        <v>0</v>
      </c>
      <c r="V332" s="31">
        <f t="shared" si="46"/>
        <v>0</v>
      </c>
      <c r="W332" s="31">
        <f t="shared" si="46"/>
        <v>0</v>
      </c>
      <c r="X332" s="66">
        <f t="shared" si="46"/>
        <v>178.07376</v>
      </c>
      <c r="Y332" s="59">
        <f>X332/G326*100</f>
        <v>23.308083769633505</v>
      </c>
    </row>
    <row r="333" spans="1:25" ht="32.25" outlineLevel="6" thickBot="1">
      <c r="A333" s="5" t="s">
        <v>108</v>
      </c>
      <c r="B333" s="21">
        <v>951</v>
      </c>
      <c r="C333" s="6" t="s">
        <v>16</v>
      </c>
      <c r="D333" s="6" t="s">
        <v>335</v>
      </c>
      <c r="E333" s="6" t="s">
        <v>107</v>
      </c>
      <c r="F333" s="6"/>
      <c r="G333" s="7">
        <f>G334</f>
        <v>1280.3</v>
      </c>
      <c r="H333" s="32">
        <f t="shared" si="46"/>
        <v>0</v>
      </c>
      <c r="I333" s="32">
        <f t="shared" si="46"/>
        <v>0</v>
      </c>
      <c r="J333" s="32">
        <f t="shared" si="46"/>
        <v>0</v>
      </c>
      <c r="K333" s="32">
        <f t="shared" si="46"/>
        <v>0</v>
      </c>
      <c r="L333" s="32">
        <f t="shared" si="46"/>
        <v>0</v>
      </c>
      <c r="M333" s="32">
        <f t="shared" si="46"/>
        <v>0</v>
      </c>
      <c r="N333" s="32">
        <f t="shared" si="46"/>
        <v>0</v>
      </c>
      <c r="O333" s="32">
        <f t="shared" si="46"/>
        <v>0</v>
      </c>
      <c r="P333" s="32">
        <f t="shared" si="46"/>
        <v>0</v>
      </c>
      <c r="Q333" s="32">
        <f t="shared" si="46"/>
        <v>0</v>
      </c>
      <c r="R333" s="32">
        <f t="shared" si="46"/>
        <v>0</v>
      </c>
      <c r="S333" s="32">
        <f t="shared" si="46"/>
        <v>0</v>
      </c>
      <c r="T333" s="32">
        <f t="shared" si="46"/>
        <v>0</v>
      </c>
      <c r="U333" s="32">
        <f t="shared" si="46"/>
        <v>0</v>
      </c>
      <c r="V333" s="32">
        <f t="shared" si="46"/>
        <v>0</v>
      </c>
      <c r="W333" s="32">
        <f t="shared" si="46"/>
        <v>0</v>
      </c>
      <c r="X333" s="67">
        <f t="shared" si="46"/>
        <v>178.07376</v>
      </c>
      <c r="Y333" s="59">
        <f>X333/G327*100</f>
        <v>23.308083769633505</v>
      </c>
    </row>
    <row r="334" spans="1:25" ht="16.5" outlineLevel="6" thickBot="1">
      <c r="A334" s="88" t="s">
        <v>129</v>
      </c>
      <c r="B334" s="92">
        <v>951</v>
      </c>
      <c r="C334" s="93" t="s">
        <v>16</v>
      </c>
      <c r="D334" s="93" t="s">
        <v>335</v>
      </c>
      <c r="E334" s="93" t="s">
        <v>128</v>
      </c>
      <c r="F334" s="93"/>
      <c r="G334" s="98">
        <v>1280.3</v>
      </c>
      <c r="H334" s="34">
        <f t="shared" si="46"/>
        <v>0</v>
      </c>
      <c r="I334" s="34">
        <f t="shared" si="46"/>
        <v>0</v>
      </c>
      <c r="J334" s="34">
        <f t="shared" si="46"/>
        <v>0</v>
      </c>
      <c r="K334" s="34">
        <f t="shared" si="46"/>
        <v>0</v>
      </c>
      <c r="L334" s="34">
        <f t="shared" si="46"/>
        <v>0</v>
      </c>
      <c r="M334" s="34">
        <f t="shared" si="46"/>
        <v>0</v>
      </c>
      <c r="N334" s="34">
        <f t="shared" si="46"/>
        <v>0</v>
      </c>
      <c r="O334" s="34">
        <f t="shared" si="46"/>
        <v>0</v>
      </c>
      <c r="P334" s="34">
        <f t="shared" si="46"/>
        <v>0</v>
      </c>
      <c r="Q334" s="34">
        <f t="shared" si="46"/>
        <v>0</v>
      </c>
      <c r="R334" s="34">
        <f t="shared" si="46"/>
        <v>0</v>
      </c>
      <c r="S334" s="34">
        <f t="shared" si="46"/>
        <v>0</v>
      </c>
      <c r="T334" s="34">
        <f t="shared" si="46"/>
        <v>0</v>
      </c>
      <c r="U334" s="34">
        <f t="shared" si="46"/>
        <v>0</v>
      </c>
      <c r="V334" s="34">
        <f t="shared" si="46"/>
        <v>0</v>
      </c>
      <c r="W334" s="34">
        <f t="shared" si="46"/>
        <v>0</v>
      </c>
      <c r="X334" s="68">
        <f t="shared" si="46"/>
        <v>178.07376</v>
      </c>
      <c r="Y334" s="59">
        <f>X334/G328*100</f>
        <v>23.308083769633505</v>
      </c>
    </row>
    <row r="335" spans="1:25" ht="19.5" outlineLevel="6" thickBot="1">
      <c r="A335" s="8" t="s">
        <v>175</v>
      </c>
      <c r="B335" s="19">
        <v>951</v>
      </c>
      <c r="C335" s="9" t="s">
        <v>16</v>
      </c>
      <c r="D335" s="9" t="s">
        <v>336</v>
      </c>
      <c r="E335" s="9" t="s">
        <v>5</v>
      </c>
      <c r="F335" s="9"/>
      <c r="G335" s="10">
        <f>G336</f>
        <v>0</v>
      </c>
      <c r="H335" s="24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42"/>
      <c r="X335" s="65">
        <v>178.07376</v>
      </c>
      <c r="Y335" s="59">
        <f>X335/G329*100</f>
        <v>23.308083769633505</v>
      </c>
    </row>
    <row r="336" spans="1:25" ht="32.25" outlineLevel="6" thickBot="1">
      <c r="A336" s="114" t="s">
        <v>174</v>
      </c>
      <c r="B336" s="90">
        <v>951</v>
      </c>
      <c r="C336" s="91" t="s">
        <v>16</v>
      </c>
      <c r="D336" s="91" t="s">
        <v>337</v>
      </c>
      <c r="E336" s="91" t="s">
        <v>5</v>
      </c>
      <c r="F336" s="91"/>
      <c r="G336" s="16">
        <f>G337</f>
        <v>0</v>
      </c>
      <c r="H336" s="77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75"/>
      <c r="Y336" s="59"/>
    </row>
    <row r="337" spans="1:25" ht="32.25" outlineLevel="6" thickBot="1">
      <c r="A337" s="5" t="s">
        <v>108</v>
      </c>
      <c r="B337" s="21">
        <v>951</v>
      </c>
      <c r="C337" s="6" t="s">
        <v>16</v>
      </c>
      <c r="D337" s="6" t="s">
        <v>337</v>
      </c>
      <c r="E337" s="6" t="s">
        <v>107</v>
      </c>
      <c r="F337" s="6"/>
      <c r="G337" s="7">
        <f>G338</f>
        <v>0</v>
      </c>
      <c r="H337" s="31">
        <f aca="true" t="shared" si="47" ref="H337:X338">H338</f>
        <v>0</v>
      </c>
      <c r="I337" s="31">
        <f t="shared" si="47"/>
        <v>0</v>
      </c>
      <c r="J337" s="31">
        <f t="shared" si="47"/>
        <v>0</v>
      </c>
      <c r="K337" s="31">
        <f t="shared" si="47"/>
        <v>0</v>
      </c>
      <c r="L337" s="31">
        <f t="shared" si="47"/>
        <v>0</v>
      </c>
      <c r="M337" s="31">
        <f t="shared" si="47"/>
        <v>0</v>
      </c>
      <c r="N337" s="31">
        <f t="shared" si="47"/>
        <v>0</v>
      </c>
      <c r="O337" s="31">
        <f t="shared" si="47"/>
        <v>0</v>
      </c>
      <c r="P337" s="31">
        <f t="shared" si="47"/>
        <v>0</v>
      </c>
      <c r="Q337" s="31">
        <f t="shared" si="47"/>
        <v>0</v>
      </c>
      <c r="R337" s="31">
        <f t="shared" si="47"/>
        <v>0</v>
      </c>
      <c r="S337" s="31">
        <f t="shared" si="47"/>
        <v>0</v>
      </c>
      <c r="T337" s="31">
        <f t="shared" si="47"/>
        <v>0</v>
      </c>
      <c r="U337" s="31">
        <f t="shared" si="47"/>
        <v>0</v>
      </c>
      <c r="V337" s="31">
        <f t="shared" si="47"/>
        <v>0</v>
      </c>
      <c r="W337" s="31">
        <f t="shared" si="47"/>
        <v>0</v>
      </c>
      <c r="X337" s="66">
        <f t="shared" si="47"/>
        <v>63.00298</v>
      </c>
      <c r="Y337" s="59">
        <f>X337/G331*100</f>
        <v>4.920954463797548</v>
      </c>
    </row>
    <row r="338" spans="1:25" ht="16.5" outlineLevel="6" thickBot="1">
      <c r="A338" s="88" t="s">
        <v>129</v>
      </c>
      <c r="B338" s="92">
        <v>951</v>
      </c>
      <c r="C338" s="93" t="s">
        <v>16</v>
      </c>
      <c r="D338" s="93" t="s">
        <v>337</v>
      </c>
      <c r="E338" s="93" t="s">
        <v>128</v>
      </c>
      <c r="F338" s="93"/>
      <c r="G338" s="98">
        <v>0</v>
      </c>
      <c r="H338" s="32">
        <f t="shared" si="47"/>
        <v>0</v>
      </c>
      <c r="I338" s="32">
        <f t="shared" si="47"/>
        <v>0</v>
      </c>
      <c r="J338" s="32">
        <f t="shared" si="47"/>
        <v>0</v>
      </c>
      <c r="K338" s="32">
        <f t="shared" si="47"/>
        <v>0</v>
      </c>
      <c r="L338" s="32">
        <f t="shared" si="47"/>
        <v>0</v>
      </c>
      <c r="M338" s="32">
        <f t="shared" si="47"/>
        <v>0</v>
      </c>
      <c r="N338" s="32">
        <f t="shared" si="47"/>
        <v>0</v>
      </c>
      <c r="O338" s="32">
        <f t="shared" si="47"/>
        <v>0</v>
      </c>
      <c r="P338" s="32">
        <f t="shared" si="47"/>
        <v>0</v>
      </c>
      <c r="Q338" s="32">
        <f t="shared" si="47"/>
        <v>0</v>
      </c>
      <c r="R338" s="32">
        <f t="shared" si="47"/>
        <v>0</v>
      </c>
      <c r="S338" s="32">
        <f t="shared" si="47"/>
        <v>0</v>
      </c>
      <c r="T338" s="32">
        <f t="shared" si="47"/>
        <v>0</v>
      </c>
      <c r="U338" s="32">
        <f t="shared" si="47"/>
        <v>0</v>
      </c>
      <c r="V338" s="32">
        <f t="shared" si="47"/>
        <v>0</v>
      </c>
      <c r="W338" s="32">
        <f t="shared" si="47"/>
        <v>0</v>
      </c>
      <c r="X338" s="67">
        <f t="shared" si="47"/>
        <v>63.00298</v>
      </c>
      <c r="Y338" s="59">
        <f>X338/G332*100</f>
        <v>4.920954463797548</v>
      </c>
    </row>
    <row r="339" spans="1:25" ht="19.5" outlineLevel="6" thickBot="1">
      <c r="A339" s="124" t="s">
        <v>176</v>
      </c>
      <c r="B339" s="18">
        <v>951</v>
      </c>
      <c r="C339" s="39" t="s">
        <v>177</v>
      </c>
      <c r="D339" s="39" t="s">
        <v>272</v>
      </c>
      <c r="E339" s="39" t="s">
        <v>5</v>
      </c>
      <c r="F339" s="39"/>
      <c r="G339" s="119">
        <f>G340</f>
        <v>50</v>
      </c>
      <c r="H339" s="24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42"/>
      <c r="X339" s="65">
        <v>63.00298</v>
      </c>
      <c r="Y339" s="59">
        <f>X339/G333*100</f>
        <v>4.920954463797548</v>
      </c>
    </row>
    <row r="340" spans="1:25" ht="19.5" outlineLevel="6" thickBot="1">
      <c r="A340" s="13" t="s">
        <v>246</v>
      </c>
      <c r="B340" s="19">
        <v>951</v>
      </c>
      <c r="C340" s="9" t="s">
        <v>177</v>
      </c>
      <c r="D340" s="9" t="s">
        <v>338</v>
      </c>
      <c r="E340" s="9" t="s">
        <v>5</v>
      </c>
      <c r="F340" s="9"/>
      <c r="G340" s="10">
        <f>G341</f>
        <v>50</v>
      </c>
      <c r="H340" s="77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75"/>
      <c r="Y340" s="59"/>
    </row>
    <row r="341" spans="1:25" ht="48" outlineLevel="6" thickBot="1">
      <c r="A341" s="114" t="s">
        <v>178</v>
      </c>
      <c r="B341" s="90">
        <v>951</v>
      </c>
      <c r="C341" s="91" t="s">
        <v>177</v>
      </c>
      <c r="D341" s="91" t="s">
        <v>339</v>
      </c>
      <c r="E341" s="91" t="s">
        <v>5</v>
      </c>
      <c r="F341" s="91"/>
      <c r="G341" s="16">
        <f>G342</f>
        <v>50</v>
      </c>
      <c r="H341" s="77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75"/>
      <c r="Y341" s="59"/>
    </row>
    <row r="342" spans="1:25" ht="32.25" outlineLevel="6" thickBot="1">
      <c r="A342" s="5" t="s">
        <v>101</v>
      </c>
      <c r="B342" s="21">
        <v>951</v>
      </c>
      <c r="C342" s="6" t="s">
        <v>179</v>
      </c>
      <c r="D342" s="6" t="s">
        <v>339</v>
      </c>
      <c r="E342" s="6" t="s">
        <v>95</v>
      </c>
      <c r="F342" s="6"/>
      <c r="G342" s="7">
        <f>G343</f>
        <v>50</v>
      </c>
      <c r="H342" s="77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75"/>
      <c r="Y342" s="59"/>
    </row>
    <row r="343" spans="1:25" ht="32.25" outlineLevel="6" thickBot="1">
      <c r="A343" s="88" t="s">
        <v>103</v>
      </c>
      <c r="B343" s="92">
        <v>951</v>
      </c>
      <c r="C343" s="93" t="s">
        <v>177</v>
      </c>
      <c r="D343" s="93" t="s">
        <v>339</v>
      </c>
      <c r="E343" s="93" t="s">
        <v>97</v>
      </c>
      <c r="F343" s="93"/>
      <c r="G343" s="98">
        <v>50</v>
      </c>
      <c r="H343" s="77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75"/>
      <c r="Y343" s="59"/>
    </row>
    <row r="344" spans="1:25" ht="19.5" outlineLevel="6" thickBot="1">
      <c r="A344" s="108" t="s">
        <v>72</v>
      </c>
      <c r="B344" s="18">
        <v>951</v>
      </c>
      <c r="C344" s="14" t="s">
        <v>42</v>
      </c>
      <c r="D344" s="14" t="s">
        <v>272</v>
      </c>
      <c r="E344" s="14" t="s">
        <v>5</v>
      </c>
      <c r="F344" s="14"/>
      <c r="G344" s="15">
        <f>G345+G351</f>
        <v>150</v>
      </c>
      <c r="H344" s="77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75"/>
      <c r="Y344" s="59"/>
    </row>
    <row r="345" spans="1:25" ht="19.5" outlineLevel="6" thickBot="1">
      <c r="A345" s="8" t="s">
        <v>180</v>
      </c>
      <c r="B345" s="19">
        <v>951</v>
      </c>
      <c r="C345" s="9" t="s">
        <v>77</v>
      </c>
      <c r="D345" s="9" t="s">
        <v>272</v>
      </c>
      <c r="E345" s="9" t="s">
        <v>5</v>
      </c>
      <c r="F345" s="9"/>
      <c r="G345" s="10">
        <f>G346</f>
        <v>150</v>
      </c>
      <c r="H345" s="29">
        <f aca="true" t="shared" si="48" ref="H345:X345">H346+H352</f>
        <v>0</v>
      </c>
      <c r="I345" s="29">
        <f t="shared" si="48"/>
        <v>0</v>
      </c>
      <c r="J345" s="29">
        <f t="shared" si="48"/>
        <v>0</v>
      </c>
      <c r="K345" s="29">
        <f t="shared" si="48"/>
        <v>0</v>
      </c>
      <c r="L345" s="29">
        <f t="shared" si="48"/>
        <v>0</v>
      </c>
      <c r="M345" s="29">
        <f t="shared" si="48"/>
        <v>0</v>
      </c>
      <c r="N345" s="29">
        <f t="shared" si="48"/>
        <v>0</v>
      </c>
      <c r="O345" s="29">
        <f t="shared" si="48"/>
        <v>0</v>
      </c>
      <c r="P345" s="29">
        <f t="shared" si="48"/>
        <v>0</v>
      </c>
      <c r="Q345" s="29">
        <f t="shared" si="48"/>
        <v>0</v>
      </c>
      <c r="R345" s="29">
        <f t="shared" si="48"/>
        <v>0</v>
      </c>
      <c r="S345" s="29">
        <f t="shared" si="48"/>
        <v>0</v>
      </c>
      <c r="T345" s="29">
        <f t="shared" si="48"/>
        <v>0</v>
      </c>
      <c r="U345" s="29">
        <f t="shared" si="48"/>
        <v>0</v>
      </c>
      <c r="V345" s="29">
        <f t="shared" si="48"/>
        <v>0</v>
      </c>
      <c r="W345" s="29">
        <f t="shared" si="48"/>
        <v>0</v>
      </c>
      <c r="X345" s="73">
        <f t="shared" si="48"/>
        <v>499.74378</v>
      </c>
      <c r="Y345" s="59">
        <f>X345/G339*100</f>
        <v>999.48756</v>
      </c>
    </row>
    <row r="346" spans="1:25" ht="16.5" outlineLevel="6" thickBot="1">
      <c r="A346" s="100" t="s">
        <v>247</v>
      </c>
      <c r="B346" s="106">
        <v>951</v>
      </c>
      <c r="C346" s="91" t="s">
        <v>77</v>
      </c>
      <c r="D346" s="91" t="s">
        <v>340</v>
      </c>
      <c r="E346" s="91" t="s">
        <v>5</v>
      </c>
      <c r="F346" s="91"/>
      <c r="G346" s="16">
        <f>G347</f>
        <v>150</v>
      </c>
      <c r="H346" s="31">
        <f aca="true" t="shared" si="49" ref="H346:X349">H347</f>
        <v>0</v>
      </c>
      <c r="I346" s="31">
        <f t="shared" si="49"/>
        <v>0</v>
      </c>
      <c r="J346" s="31">
        <f t="shared" si="49"/>
        <v>0</v>
      </c>
      <c r="K346" s="31">
        <f t="shared" si="49"/>
        <v>0</v>
      </c>
      <c r="L346" s="31">
        <f t="shared" si="49"/>
        <v>0</v>
      </c>
      <c r="M346" s="31">
        <f t="shared" si="49"/>
        <v>0</v>
      </c>
      <c r="N346" s="31">
        <f t="shared" si="49"/>
        <v>0</v>
      </c>
      <c r="O346" s="31">
        <f t="shared" si="49"/>
        <v>0</v>
      </c>
      <c r="P346" s="31">
        <f t="shared" si="49"/>
        <v>0</v>
      </c>
      <c r="Q346" s="31">
        <f t="shared" si="49"/>
        <v>0</v>
      </c>
      <c r="R346" s="31">
        <f t="shared" si="49"/>
        <v>0</v>
      </c>
      <c r="S346" s="31">
        <f t="shared" si="49"/>
        <v>0</v>
      </c>
      <c r="T346" s="31">
        <f t="shared" si="49"/>
        <v>0</v>
      </c>
      <c r="U346" s="31">
        <f t="shared" si="49"/>
        <v>0</v>
      </c>
      <c r="V346" s="31">
        <f t="shared" si="49"/>
        <v>0</v>
      </c>
      <c r="W346" s="31">
        <f t="shared" si="49"/>
        <v>0</v>
      </c>
      <c r="X346" s="66">
        <f t="shared" si="49"/>
        <v>499.74378</v>
      </c>
      <c r="Y346" s="59">
        <f>X346/G340*100</f>
        <v>999.48756</v>
      </c>
    </row>
    <row r="347" spans="1:25" ht="48" outlineLevel="6" thickBot="1">
      <c r="A347" s="114" t="s">
        <v>181</v>
      </c>
      <c r="B347" s="90">
        <v>951</v>
      </c>
      <c r="C347" s="91" t="s">
        <v>77</v>
      </c>
      <c r="D347" s="91" t="s">
        <v>341</v>
      </c>
      <c r="E347" s="91" t="s">
        <v>5</v>
      </c>
      <c r="F347" s="91"/>
      <c r="G347" s="16">
        <f>G349+G348</f>
        <v>150</v>
      </c>
      <c r="H347" s="32">
        <f aca="true" t="shared" si="50" ref="H347:X347">H349</f>
        <v>0</v>
      </c>
      <c r="I347" s="32">
        <f t="shared" si="50"/>
        <v>0</v>
      </c>
      <c r="J347" s="32">
        <f t="shared" si="50"/>
        <v>0</v>
      </c>
      <c r="K347" s="32">
        <f t="shared" si="50"/>
        <v>0</v>
      </c>
      <c r="L347" s="32">
        <f t="shared" si="50"/>
        <v>0</v>
      </c>
      <c r="M347" s="32">
        <f t="shared" si="50"/>
        <v>0</v>
      </c>
      <c r="N347" s="32">
        <f t="shared" si="50"/>
        <v>0</v>
      </c>
      <c r="O347" s="32">
        <f t="shared" si="50"/>
        <v>0</v>
      </c>
      <c r="P347" s="32">
        <f t="shared" si="50"/>
        <v>0</v>
      </c>
      <c r="Q347" s="32">
        <f t="shared" si="50"/>
        <v>0</v>
      </c>
      <c r="R347" s="32">
        <f t="shared" si="50"/>
        <v>0</v>
      </c>
      <c r="S347" s="32">
        <f t="shared" si="50"/>
        <v>0</v>
      </c>
      <c r="T347" s="32">
        <f t="shared" si="50"/>
        <v>0</v>
      </c>
      <c r="U347" s="32">
        <f t="shared" si="50"/>
        <v>0</v>
      </c>
      <c r="V347" s="32">
        <f t="shared" si="50"/>
        <v>0</v>
      </c>
      <c r="W347" s="32">
        <f t="shared" si="50"/>
        <v>0</v>
      </c>
      <c r="X347" s="67">
        <f t="shared" si="50"/>
        <v>499.74378</v>
      </c>
      <c r="Y347" s="59">
        <f>X347/G341*100</f>
        <v>999.48756</v>
      </c>
    </row>
    <row r="348" spans="1:25" ht="16.5" outlineLevel="6" thickBot="1">
      <c r="A348" s="5" t="s">
        <v>231</v>
      </c>
      <c r="B348" s="21">
        <v>951</v>
      </c>
      <c r="C348" s="6" t="s">
        <v>77</v>
      </c>
      <c r="D348" s="6" t="s">
        <v>341</v>
      </c>
      <c r="E348" s="6" t="s">
        <v>230</v>
      </c>
      <c r="F348" s="6"/>
      <c r="G348" s="7">
        <v>50</v>
      </c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67"/>
      <c r="Y348" s="59"/>
    </row>
    <row r="349" spans="1:25" ht="32.25" outlineLevel="6" thickBot="1">
      <c r="A349" s="5" t="s">
        <v>101</v>
      </c>
      <c r="B349" s="21">
        <v>951</v>
      </c>
      <c r="C349" s="6" t="s">
        <v>77</v>
      </c>
      <c r="D349" s="6" t="s">
        <v>341</v>
      </c>
      <c r="E349" s="6" t="s">
        <v>95</v>
      </c>
      <c r="F349" s="6"/>
      <c r="G349" s="7">
        <f>G350</f>
        <v>100</v>
      </c>
      <c r="H349" s="34">
        <f t="shared" si="49"/>
        <v>0</v>
      </c>
      <c r="I349" s="34">
        <f t="shared" si="49"/>
        <v>0</v>
      </c>
      <c r="J349" s="34">
        <f t="shared" si="49"/>
        <v>0</v>
      </c>
      <c r="K349" s="34">
        <f t="shared" si="49"/>
        <v>0</v>
      </c>
      <c r="L349" s="34">
        <f t="shared" si="49"/>
        <v>0</v>
      </c>
      <c r="M349" s="34">
        <f t="shared" si="49"/>
        <v>0</v>
      </c>
      <c r="N349" s="34">
        <f t="shared" si="49"/>
        <v>0</v>
      </c>
      <c r="O349" s="34">
        <f t="shared" si="49"/>
        <v>0</v>
      </c>
      <c r="P349" s="34">
        <f t="shared" si="49"/>
        <v>0</v>
      </c>
      <c r="Q349" s="34">
        <f t="shared" si="49"/>
        <v>0</v>
      </c>
      <c r="R349" s="34">
        <f t="shared" si="49"/>
        <v>0</v>
      </c>
      <c r="S349" s="34">
        <f t="shared" si="49"/>
        <v>0</v>
      </c>
      <c r="T349" s="34">
        <f t="shared" si="49"/>
        <v>0</v>
      </c>
      <c r="U349" s="34">
        <f t="shared" si="49"/>
        <v>0</v>
      </c>
      <c r="V349" s="34">
        <f t="shared" si="49"/>
        <v>0</v>
      </c>
      <c r="W349" s="34">
        <f t="shared" si="49"/>
        <v>0</v>
      </c>
      <c r="X349" s="68">
        <f t="shared" si="49"/>
        <v>499.74378</v>
      </c>
      <c r="Y349" s="59">
        <f>X349/G342*100</f>
        <v>999.48756</v>
      </c>
    </row>
    <row r="350" spans="1:25" ht="32.25" outlineLevel="6" thickBot="1">
      <c r="A350" s="88" t="s">
        <v>103</v>
      </c>
      <c r="B350" s="92">
        <v>951</v>
      </c>
      <c r="C350" s="93" t="s">
        <v>77</v>
      </c>
      <c r="D350" s="93" t="s">
        <v>341</v>
      </c>
      <c r="E350" s="93" t="s">
        <v>97</v>
      </c>
      <c r="F350" s="93"/>
      <c r="G350" s="98">
        <v>100</v>
      </c>
      <c r="H350" s="24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42"/>
      <c r="X350" s="65">
        <v>499.74378</v>
      </c>
      <c r="Y350" s="59">
        <f>X350/G343*100</f>
        <v>999.48756</v>
      </c>
    </row>
    <row r="351" spans="1:25" ht="19.5" outlineLevel="6" thickBot="1">
      <c r="A351" s="87" t="s">
        <v>80</v>
      </c>
      <c r="B351" s="19">
        <v>951</v>
      </c>
      <c r="C351" s="9" t="s">
        <v>81</v>
      </c>
      <c r="D351" s="9" t="s">
        <v>272</v>
      </c>
      <c r="E351" s="9" t="s">
        <v>5</v>
      </c>
      <c r="F351" s="6"/>
      <c r="G351" s="10">
        <f>G352</f>
        <v>0</v>
      </c>
      <c r="H351" s="77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75"/>
      <c r="Y351" s="59"/>
    </row>
    <row r="352" spans="1:25" ht="16.5" outlineLevel="6" thickBot="1">
      <c r="A352" s="100" t="s">
        <v>248</v>
      </c>
      <c r="B352" s="106">
        <v>951</v>
      </c>
      <c r="C352" s="91" t="s">
        <v>81</v>
      </c>
      <c r="D352" s="91" t="s">
        <v>340</v>
      </c>
      <c r="E352" s="91" t="s">
        <v>5</v>
      </c>
      <c r="F352" s="91"/>
      <c r="G352" s="16">
        <f>G353</f>
        <v>0</v>
      </c>
      <c r="H352" s="31">
        <f aca="true" t="shared" si="51" ref="H352:X352">H353</f>
        <v>0</v>
      </c>
      <c r="I352" s="31">
        <f t="shared" si="51"/>
        <v>0</v>
      </c>
      <c r="J352" s="31">
        <f t="shared" si="51"/>
        <v>0</v>
      </c>
      <c r="K352" s="31">
        <f t="shared" si="51"/>
        <v>0</v>
      </c>
      <c r="L352" s="31">
        <f t="shared" si="51"/>
        <v>0</v>
      </c>
      <c r="M352" s="31">
        <f t="shared" si="51"/>
        <v>0</v>
      </c>
      <c r="N352" s="31">
        <f t="shared" si="51"/>
        <v>0</v>
      </c>
      <c r="O352" s="31">
        <f t="shared" si="51"/>
        <v>0</v>
      </c>
      <c r="P352" s="31">
        <f t="shared" si="51"/>
        <v>0</v>
      </c>
      <c r="Q352" s="31">
        <f t="shared" si="51"/>
        <v>0</v>
      </c>
      <c r="R352" s="31">
        <f t="shared" si="51"/>
        <v>0</v>
      </c>
      <c r="S352" s="31">
        <f t="shared" si="51"/>
        <v>0</v>
      </c>
      <c r="T352" s="31">
        <f t="shared" si="51"/>
        <v>0</v>
      </c>
      <c r="U352" s="31">
        <f t="shared" si="51"/>
        <v>0</v>
      </c>
      <c r="V352" s="31">
        <f t="shared" si="51"/>
        <v>0</v>
      </c>
      <c r="W352" s="31">
        <f t="shared" si="51"/>
        <v>0</v>
      </c>
      <c r="X352" s="31">
        <f t="shared" si="51"/>
        <v>0</v>
      </c>
      <c r="Y352" s="59">
        <f>X352/G345*100</f>
        <v>0</v>
      </c>
    </row>
    <row r="353" spans="1:25" ht="48" outlineLevel="6" thickBot="1">
      <c r="A353" s="5" t="s">
        <v>182</v>
      </c>
      <c r="B353" s="21">
        <v>951</v>
      </c>
      <c r="C353" s="6" t="s">
        <v>81</v>
      </c>
      <c r="D353" s="6" t="s">
        <v>342</v>
      </c>
      <c r="E353" s="6" t="s">
        <v>5</v>
      </c>
      <c r="F353" s="6"/>
      <c r="G353" s="7">
        <f>G354</f>
        <v>0</v>
      </c>
      <c r="H353" s="32">
        <f aca="true" t="shared" si="52" ref="H353:X353">H354+H357</f>
        <v>0</v>
      </c>
      <c r="I353" s="32">
        <f t="shared" si="52"/>
        <v>0</v>
      </c>
      <c r="J353" s="32">
        <f t="shared" si="52"/>
        <v>0</v>
      </c>
      <c r="K353" s="32">
        <f t="shared" si="52"/>
        <v>0</v>
      </c>
      <c r="L353" s="32">
        <f t="shared" si="52"/>
        <v>0</v>
      </c>
      <c r="M353" s="32">
        <f t="shared" si="52"/>
        <v>0</v>
      </c>
      <c r="N353" s="32">
        <f t="shared" si="52"/>
        <v>0</v>
      </c>
      <c r="O353" s="32">
        <f t="shared" si="52"/>
        <v>0</v>
      </c>
      <c r="P353" s="32">
        <f t="shared" si="52"/>
        <v>0</v>
      </c>
      <c r="Q353" s="32">
        <f t="shared" si="52"/>
        <v>0</v>
      </c>
      <c r="R353" s="32">
        <f t="shared" si="52"/>
        <v>0</v>
      </c>
      <c r="S353" s="32">
        <f t="shared" si="52"/>
        <v>0</v>
      </c>
      <c r="T353" s="32">
        <f t="shared" si="52"/>
        <v>0</v>
      </c>
      <c r="U353" s="32">
        <f t="shared" si="52"/>
        <v>0</v>
      </c>
      <c r="V353" s="32">
        <f t="shared" si="52"/>
        <v>0</v>
      </c>
      <c r="W353" s="32">
        <f t="shared" si="52"/>
        <v>0</v>
      </c>
      <c r="X353" s="32">
        <f t="shared" si="52"/>
        <v>0</v>
      </c>
      <c r="Y353" s="59">
        <f>X353/G346*100</f>
        <v>0</v>
      </c>
    </row>
    <row r="354" spans="1:25" ht="48.75" customHeight="1" outlineLevel="6" thickBot="1">
      <c r="A354" s="88" t="s">
        <v>120</v>
      </c>
      <c r="B354" s="92">
        <v>951</v>
      </c>
      <c r="C354" s="93" t="s">
        <v>81</v>
      </c>
      <c r="D354" s="93" t="s">
        <v>342</v>
      </c>
      <c r="E354" s="93" t="s">
        <v>119</v>
      </c>
      <c r="F354" s="93"/>
      <c r="G354" s="98">
        <v>0</v>
      </c>
      <c r="H354" s="24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42"/>
      <c r="X354" s="65">
        <v>0</v>
      </c>
      <c r="Y354" s="59">
        <f>X354/G347*100</f>
        <v>0</v>
      </c>
    </row>
    <row r="355" spans="1:25" ht="38.25" customHeight="1" outlineLevel="6" thickBot="1">
      <c r="A355" s="108" t="s">
        <v>69</v>
      </c>
      <c r="B355" s="18">
        <v>951</v>
      </c>
      <c r="C355" s="14" t="s">
        <v>68</v>
      </c>
      <c r="D355" s="14" t="s">
        <v>272</v>
      </c>
      <c r="E355" s="14" t="s">
        <v>5</v>
      </c>
      <c r="F355" s="14"/>
      <c r="G355" s="15">
        <f>G356+G362</f>
        <v>2550</v>
      </c>
      <c r="H355" s="77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75"/>
      <c r="Y355" s="59"/>
    </row>
    <row r="356" spans="1:25" ht="32.25" outlineLevel="6" thickBot="1">
      <c r="A356" s="126" t="s">
        <v>41</v>
      </c>
      <c r="B356" s="18">
        <v>951</v>
      </c>
      <c r="C356" s="127" t="s">
        <v>79</v>
      </c>
      <c r="D356" s="127" t="s">
        <v>272</v>
      </c>
      <c r="E356" s="127" t="s">
        <v>5</v>
      </c>
      <c r="F356" s="127"/>
      <c r="G356" s="128">
        <f>G357</f>
        <v>2500</v>
      </c>
      <c r="H356" s="31">
        <f aca="true" t="shared" si="53" ref="H356:X356">H357</f>
        <v>0</v>
      </c>
      <c r="I356" s="31">
        <f t="shared" si="53"/>
        <v>0</v>
      </c>
      <c r="J356" s="31">
        <f t="shared" si="53"/>
        <v>0</v>
      </c>
      <c r="K356" s="31">
        <f t="shared" si="53"/>
        <v>0</v>
      </c>
      <c r="L356" s="31">
        <f t="shared" si="53"/>
        <v>0</v>
      </c>
      <c r="M356" s="31">
        <f t="shared" si="53"/>
        <v>0</v>
      </c>
      <c r="N356" s="31">
        <f t="shared" si="53"/>
        <v>0</v>
      </c>
      <c r="O356" s="31">
        <f t="shared" si="53"/>
        <v>0</v>
      </c>
      <c r="P356" s="31">
        <f t="shared" si="53"/>
        <v>0</v>
      </c>
      <c r="Q356" s="31">
        <f t="shared" si="53"/>
        <v>0</v>
      </c>
      <c r="R356" s="31">
        <f t="shared" si="53"/>
        <v>0</v>
      </c>
      <c r="S356" s="31">
        <f t="shared" si="53"/>
        <v>0</v>
      </c>
      <c r="T356" s="31">
        <f t="shared" si="53"/>
        <v>0</v>
      </c>
      <c r="U356" s="31">
        <f t="shared" si="53"/>
        <v>0</v>
      </c>
      <c r="V356" s="31">
        <f t="shared" si="53"/>
        <v>0</v>
      </c>
      <c r="W356" s="31">
        <f t="shared" si="53"/>
        <v>0</v>
      </c>
      <c r="X356" s="31">
        <f t="shared" si="53"/>
        <v>0</v>
      </c>
      <c r="Y356" s="59">
        <f>X356/G350*100</f>
        <v>0</v>
      </c>
    </row>
    <row r="357" spans="1:25" ht="32.25" outlineLevel="6" thickBot="1">
      <c r="A357" s="112" t="s">
        <v>137</v>
      </c>
      <c r="B357" s="19">
        <v>951</v>
      </c>
      <c r="C357" s="11" t="s">
        <v>79</v>
      </c>
      <c r="D357" s="11" t="s">
        <v>273</v>
      </c>
      <c r="E357" s="11" t="s">
        <v>5</v>
      </c>
      <c r="F357" s="11"/>
      <c r="G357" s="12">
        <f>G358</f>
        <v>2500</v>
      </c>
      <c r="H357" s="77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75">
        <v>0</v>
      </c>
      <c r="Y357" s="59" t="e">
        <f>X357/G351*100</f>
        <v>#DIV/0!</v>
      </c>
    </row>
    <row r="358" spans="1:25" ht="32.25" outlineLevel="6" thickBot="1">
      <c r="A358" s="112" t="s">
        <v>138</v>
      </c>
      <c r="B358" s="19">
        <v>951</v>
      </c>
      <c r="C358" s="9" t="s">
        <v>79</v>
      </c>
      <c r="D358" s="9" t="s">
        <v>274</v>
      </c>
      <c r="E358" s="9" t="s">
        <v>5</v>
      </c>
      <c r="F358" s="9"/>
      <c r="G358" s="10">
        <f>G359</f>
        <v>2500</v>
      </c>
      <c r="H358" s="77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75"/>
      <c r="Y358" s="59"/>
    </row>
    <row r="359" spans="1:25" ht="48" outlineLevel="6" thickBot="1">
      <c r="A359" s="114" t="s">
        <v>183</v>
      </c>
      <c r="B359" s="90">
        <v>951</v>
      </c>
      <c r="C359" s="91" t="s">
        <v>79</v>
      </c>
      <c r="D359" s="91" t="s">
        <v>343</v>
      </c>
      <c r="E359" s="91" t="s">
        <v>5</v>
      </c>
      <c r="F359" s="91"/>
      <c r="G359" s="16">
        <f>G360</f>
        <v>2500</v>
      </c>
      <c r="H359" s="29">
        <f aca="true" t="shared" si="54" ref="H359:X359">H360+H365</f>
        <v>0</v>
      </c>
      <c r="I359" s="29">
        <f t="shared" si="54"/>
        <v>0</v>
      </c>
      <c r="J359" s="29">
        <f t="shared" si="54"/>
        <v>0</v>
      </c>
      <c r="K359" s="29">
        <f t="shared" si="54"/>
        <v>0</v>
      </c>
      <c r="L359" s="29">
        <f t="shared" si="54"/>
        <v>0</v>
      </c>
      <c r="M359" s="29">
        <f t="shared" si="54"/>
        <v>0</v>
      </c>
      <c r="N359" s="29">
        <f t="shared" si="54"/>
        <v>0</v>
      </c>
      <c r="O359" s="29">
        <f t="shared" si="54"/>
        <v>0</v>
      </c>
      <c r="P359" s="29">
        <f t="shared" si="54"/>
        <v>0</v>
      </c>
      <c r="Q359" s="29">
        <f t="shared" si="54"/>
        <v>0</v>
      </c>
      <c r="R359" s="29">
        <f t="shared" si="54"/>
        <v>0</v>
      </c>
      <c r="S359" s="29">
        <f t="shared" si="54"/>
        <v>0</v>
      </c>
      <c r="T359" s="29">
        <f t="shared" si="54"/>
        <v>0</v>
      </c>
      <c r="U359" s="29">
        <f t="shared" si="54"/>
        <v>0</v>
      </c>
      <c r="V359" s="29">
        <f t="shared" si="54"/>
        <v>0</v>
      </c>
      <c r="W359" s="29">
        <f t="shared" si="54"/>
        <v>0</v>
      </c>
      <c r="X359" s="73">
        <f t="shared" si="54"/>
        <v>1410.7881399999999</v>
      </c>
      <c r="Y359" s="59" t="e">
        <f>X359/G353*100</f>
        <v>#DIV/0!</v>
      </c>
    </row>
    <row r="360" spans="1:25" ht="16.5" outlineLevel="6" thickBot="1">
      <c r="A360" s="5" t="s">
        <v>122</v>
      </c>
      <c r="B360" s="21">
        <v>951</v>
      </c>
      <c r="C360" s="6" t="s">
        <v>79</v>
      </c>
      <c r="D360" s="6" t="s">
        <v>343</v>
      </c>
      <c r="E360" s="6" t="s">
        <v>121</v>
      </c>
      <c r="F360" s="6"/>
      <c r="G360" s="7">
        <f>G361</f>
        <v>2500</v>
      </c>
      <c r="H360" s="31">
        <f aca="true" t="shared" si="55" ref="H360:X360">H361</f>
        <v>0</v>
      </c>
      <c r="I360" s="31">
        <f t="shared" si="55"/>
        <v>0</v>
      </c>
      <c r="J360" s="31">
        <f t="shared" si="55"/>
        <v>0</v>
      </c>
      <c r="K360" s="31">
        <f t="shared" si="55"/>
        <v>0</v>
      </c>
      <c r="L360" s="31">
        <f t="shared" si="55"/>
        <v>0</v>
      </c>
      <c r="M360" s="31">
        <f t="shared" si="55"/>
        <v>0</v>
      </c>
      <c r="N360" s="31">
        <f t="shared" si="55"/>
        <v>0</v>
      </c>
      <c r="O360" s="31">
        <f t="shared" si="55"/>
        <v>0</v>
      </c>
      <c r="P360" s="31">
        <f t="shared" si="55"/>
        <v>0</v>
      </c>
      <c r="Q360" s="31">
        <f t="shared" si="55"/>
        <v>0</v>
      </c>
      <c r="R360" s="31">
        <f t="shared" si="55"/>
        <v>0</v>
      </c>
      <c r="S360" s="31">
        <f t="shared" si="55"/>
        <v>0</v>
      </c>
      <c r="T360" s="31">
        <f t="shared" si="55"/>
        <v>0</v>
      </c>
      <c r="U360" s="31">
        <f t="shared" si="55"/>
        <v>0</v>
      </c>
      <c r="V360" s="31">
        <f t="shared" si="55"/>
        <v>0</v>
      </c>
      <c r="W360" s="31">
        <f t="shared" si="55"/>
        <v>0</v>
      </c>
      <c r="X360" s="69">
        <f t="shared" si="55"/>
        <v>1362.07314</v>
      </c>
      <c r="Y360" s="59" t="e">
        <f>X360/G354*100</f>
        <v>#DIV/0!</v>
      </c>
    </row>
    <row r="361" spans="1:25" ht="19.5" customHeight="1" outlineLevel="6" thickBot="1">
      <c r="A361" s="99" t="s">
        <v>212</v>
      </c>
      <c r="B361" s="92">
        <v>951</v>
      </c>
      <c r="C361" s="93" t="s">
        <v>79</v>
      </c>
      <c r="D361" s="93" t="s">
        <v>343</v>
      </c>
      <c r="E361" s="93" t="s">
        <v>89</v>
      </c>
      <c r="F361" s="93"/>
      <c r="G361" s="98">
        <v>2500</v>
      </c>
      <c r="H361" s="32">
        <f aca="true" t="shared" si="56" ref="H361:X361">H362</f>
        <v>0</v>
      </c>
      <c r="I361" s="32">
        <f t="shared" si="56"/>
        <v>0</v>
      </c>
      <c r="J361" s="32">
        <f t="shared" si="56"/>
        <v>0</v>
      </c>
      <c r="K361" s="32">
        <f t="shared" si="56"/>
        <v>0</v>
      </c>
      <c r="L361" s="32">
        <f t="shared" si="56"/>
        <v>0</v>
      </c>
      <c r="M361" s="32">
        <f t="shared" si="56"/>
        <v>0</v>
      </c>
      <c r="N361" s="32">
        <f t="shared" si="56"/>
        <v>0</v>
      </c>
      <c r="O361" s="32">
        <f t="shared" si="56"/>
        <v>0</v>
      </c>
      <c r="P361" s="32">
        <f t="shared" si="56"/>
        <v>0</v>
      </c>
      <c r="Q361" s="32">
        <f t="shared" si="56"/>
        <v>0</v>
      </c>
      <c r="R361" s="32">
        <f t="shared" si="56"/>
        <v>0</v>
      </c>
      <c r="S361" s="32">
        <f t="shared" si="56"/>
        <v>0</v>
      </c>
      <c r="T361" s="32">
        <f t="shared" si="56"/>
        <v>0</v>
      </c>
      <c r="U361" s="32">
        <f t="shared" si="56"/>
        <v>0</v>
      </c>
      <c r="V361" s="32">
        <f t="shared" si="56"/>
        <v>0</v>
      </c>
      <c r="W361" s="32">
        <f t="shared" si="56"/>
        <v>0</v>
      </c>
      <c r="X361" s="70">
        <f t="shared" si="56"/>
        <v>1362.07314</v>
      </c>
      <c r="Y361" s="59">
        <f>X361/G355*100</f>
        <v>53.414632941176464</v>
      </c>
    </row>
    <row r="362" spans="1:25" ht="16.5" outlineLevel="6" thickBot="1">
      <c r="A362" s="124" t="s">
        <v>70</v>
      </c>
      <c r="B362" s="18">
        <v>951</v>
      </c>
      <c r="C362" s="39" t="s">
        <v>71</v>
      </c>
      <c r="D362" s="39" t="s">
        <v>272</v>
      </c>
      <c r="E362" s="39" t="s">
        <v>5</v>
      </c>
      <c r="F362" s="39"/>
      <c r="G362" s="119">
        <f>G363</f>
        <v>50</v>
      </c>
      <c r="H362" s="34">
        <f aca="true" t="shared" si="57" ref="H362:X362">H364</f>
        <v>0</v>
      </c>
      <c r="I362" s="34">
        <f t="shared" si="57"/>
        <v>0</v>
      </c>
      <c r="J362" s="34">
        <f t="shared" si="57"/>
        <v>0</v>
      </c>
      <c r="K362" s="34">
        <f t="shared" si="57"/>
        <v>0</v>
      </c>
      <c r="L362" s="34">
        <f t="shared" si="57"/>
        <v>0</v>
      </c>
      <c r="M362" s="34">
        <f t="shared" si="57"/>
        <v>0</v>
      </c>
      <c r="N362" s="34">
        <f t="shared" si="57"/>
        <v>0</v>
      </c>
      <c r="O362" s="34">
        <f t="shared" si="57"/>
        <v>0</v>
      </c>
      <c r="P362" s="34">
        <f t="shared" si="57"/>
        <v>0</v>
      </c>
      <c r="Q362" s="34">
        <f t="shared" si="57"/>
        <v>0</v>
      </c>
      <c r="R362" s="34">
        <f t="shared" si="57"/>
        <v>0</v>
      </c>
      <c r="S362" s="34">
        <f t="shared" si="57"/>
        <v>0</v>
      </c>
      <c r="T362" s="34">
        <f t="shared" si="57"/>
        <v>0</v>
      </c>
      <c r="U362" s="34">
        <f t="shared" si="57"/>
        <v>0</v>
      </c>
      <c r="V362" s="34">
        <f t="shared" si="57"/>
        <v>0</v>
      </c>
      <c r="W362" s="34">
        <f t="shared" si="57"/>
        <v>0</v>
      </c>
      <c r="X362" s="64">
        <f t="shared" si="57"/>
        <v>1362.07314</v>
      </c>
      <c r="Y362" s="59">
        <f>X362/G356*100</f>
        <v>54.4829256</v>
      </c>
    </row>
    <row r="363" spans="1:25" ht="32.25" outlineLevel="6" thickBot="1">
      <c r="A363" s="112" t="s">
        <v>137</v>
      </c>
      <c r="B363" s="19">
        <v>951</v>
      </c>
      <c r="C363" s="11" t="s">
        <v>71</v>
      </c>
      <c r="D363" s="11" t="s">
        <v>273</v>
      </c>
      <c r="E363" s="11" t="s">
        <v>5</v>
      </c>
      <c r="F363" s="11"/>
      <c r="G363" s="12">
        <f>G364</f>
        <v>50</v>
      </c>
      <c r="H363" s="55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81"/>
      <c r="Y363" s="59"/>
    </row>
    <row r="364" spans="1:25" ht="32.25" outlineLevel="6" thickBot="1">
      <c r="A364" s="112" t="s">
        <v>138</v>
      </c>
      <c r="B364" s="19">
        <v>951</v>
      </c>
      <c r="C364" s="11" t="s">
        <v>71</v>
      </c>
      <c r="D364" s="11" t="s">
        <v>274</v>
      </c>
      <c r="E364" s="11" t="s">
        <v>5</v>
      </c>
      <c r="F364" s="11"/>
      <c r="G364" s="12">
        <f>G365</f>
        <v>50</v>
      </c>
      <c r="H364" s="25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43"/>
      <c r="X364" s="65">
        <v>1362.07314</v>
      </c>
      <c r="Y364" s="59">
        <f>X364/G358*100</f>
        <v>54.4829256</v>
      </c>
    </row>
    <row r="365" spans="1:25" ht="48" outlineLevel="6" thickBot="1">
      <c r="A365" s="94" t="s">
        <v>184</v>
      </c>
      <c r="B365" s="90">
        <v>951</v>
      </c>
      <c r="C365" s="91" t="s">
        <v>71</v>
      </c>
      <c r="D365" s="91" t="s">
        <v>344</v>
      </c>
      <c r="E365" s="91" t="s">
        <v>5</v>
      </c>
      <c r="F365" s="91"/>
      <c r="G365" s="16">
        <f>G366</f>
        <v>50</v>
      </c>
      <c r="H365" s="31">
        <f aca="true" t="shared" si="58" ref="H365:X367">H366</f>
        <v>0</v>
      </c>
      <c r="I365" s="31">
        <f t="shared" si="58"/>
        <v>0</v>
      </c>
      <c r="J365" s="31">
        <f t="shared" si="58"/>
        <v>0</v>
      </c>
      <c r="K365" s="31">
        <f t="shared" si="58"/>
        <v>0</v>
      </c>
      <c r="L365" s="31">
        <f t="shared" si="58"/>
        <v>0</v>
      </c>
      <c r="M365" s="31">
        <f t="shared" si="58"/>
        <v>0</v>
      </c>
      <c r="N365" s="31">
        <f t="shared" si="58"/>
        <v>0</v>
      </c>
      <c r="O365" s="31">
        <f t="shared" si="58"/>
        <v>0</v>
      </c>
      <c r="P365" s="31">
        <f t="shared" si="58"/>
        <v>0</v>
      </c>
      <c r="Q365" s="31">
        <f t="shared" si="58"/>
        <v>0</v>
      </c>
      <c r="R365" s="31">
        <f t="shared" si="58"/>
        <v>0</v>
      </c>
      <c r="S365" s="31">
        <f t="shared" si="58"/>
        <v>0</v>
      </c>
      <c r="T365" s="31">
        <f t="shared" si="58"/>
        <v>0</v>
      </c>
      <c r="U365" s="31">
        <f t="shared" si="58"/>
        <v>0</v>
      </c>
      <c r="V365" s="31">
        <f t="shared" si="58"/>
        <v>0</v>
      </c>
      <c r="W365" s="31">
        <f t="shared" si="58"/>
        <v>0</v>
      </c>
      <c r="X365" s="66">
        <f t="shared" si="58"/>
        <v>48.715</v>
      </c>
      <c r="Y365" s="59">
        <f>X365/G359*100</f>
        <v>1.9485999999999999</v>
      </c>
    </row>
    <row r="366" spans="1:25" ht="32.25" outlineLevel="6" thickBot="1">
      <c r="A366" s="5" t="s">
        <v>101</v>
      </c>
      <c r="B366" s="21">
        <v>951</v>
      </c>
      <c r="C366" s="6" t="s">
        <v>71</v>
      </c>
      <c r="D366" s="6" t="s">
        <v>344</v>
      </c>
      <c r="E366" s="6" t="s">
        <v>95</v>
      </c>
      <c r="F366" s="6"/>
      <c r="G366" s="7">
        <f>G367</f>
        <v>50</v>
      </c>
      <c r="H366" s="32">
        <f t="shared" si="58"/>
        <v>0</v>
      </c>
      <c r="I366" s="32">
        <f t="shared" si="58"/>
        <v>0</v>
      </c>
      <c r="J366" s="32">
        <f t="shared" si="58"/>
        <v>0</v>
      </c>
      <c r="K366" s="32">
        <f t="shared" si="58"/>
        <v>0</v>
      </c>
      <c r="L366" s="32">
        <f t="shared" si="58"/>
        <v>0</v>
      </c>
      <c r="M366" s="32">
        <f t="shared" si="58"/>
        <v>0</v>
      </c>
      <c r="N366" s="32">
        <f t="shared" si="58"/>
        <v>0</v>
      </c>
      <c r="O366" s="32">
        <f t="shared" si="58"/>
        <v>0</v>
      </c>
      <c r="P366" s="32">
        <f t="shared" si="58"/>
        <v>0</v>
      </c>
      <c r="Q366" s="32">
        <f t="shared" si="58"/>
        <v>0</v>
      </c>
      <c r="R366" s="32">
        <f t="shared" si="58"/>
        <v>0</v>
      </c>
      <c r="S366" s="32">
        <f t="shared" si="58"/>
        <v>0</v>
      </c>
      <c r="T366" s="32">
        <f t="shared" si="58"/>
        <v>0</v>
      </c>
      <c r="U366" s="32">
        <f t="shared" si="58"/>
        <v>0</v>
      </c>
      <c r="V366" s="32">
        <f t="shared" si="58"/>
        <v>0</v>
      </c>
      <c r="W366" s="32">
        <f t="shared" si="58"/>
        <v>0</v>
      </c>
      <c r="X366" s="67">
        <f>X367</f>
        <v>48.715</v>
      </c>
      <c r="Y366" s="59">
        <f>X366/G360*100</f>
        <v>1.9485999999999999</v>
      </c>
    </row>
    <row r="367" spans="1:25" ht="32.25" outlineLevel="6" thickBot="1">
      <c r="A367" s="88" t="s">
        <v>103</v>
      </c>
      <c r="B367" s="92">
        <v>951</v>
      </c>
      <c r="C367" s="93" t="s">
        <v>71</v>
      </c>
      <c r="D367" s="93" t="s">
        <v>344</v>
      </c>
      <c r="E367" s="93" t="s">
        <v>97</v>
      </c>
      <c r="F367" s="93"/>
      <c r="G367" s="98">
        <v>50</v>
      </c>
      <c r="H367" s="34">
        <f t="shared" si="58"/>
        <v>0</v>
      </c>
      <c r="I367" s="34">
        <f t="shared" si="58"/>
        <v>0</v>
      </c>
      <c r="J367" s="34">
        <f t="shared" si="58"/>
        <v>0</v>
      </c>
      <c r="K367" s="34">
        <f t="shared" si="58"/>
        <v>0</v>
      </c>
      <c r="L367" s="34">
        <f t="shared" si="58"/>
        <v>0</v>
      </c>
      <c r="M367" s="34">
        <f t="shared" si="58"/>
        <v>0</v>
      </c>
      <c r="N367" s="34">
        <f t="shared" si="58"/>
        <v>0</v>
      </c>
      <c r="O367" s="34">
        <f t="shared" si="58"/>
        <v>0</v>
      </c>
      <c r="P367" s="34">
        <f t="shared" si="58"/>
        <v>0</v>
      </c>
      <c r="Q367" s="34">
        <f t="shared" si="58"/>
        <v>0</v>
      </c>
      <c r="R367" s="34">
        <f t="shared" si="58"/>
        <v>0</v>
      </c>
      <c r="S367" s="34">
        <f t="shared" si="58"/>
        <v>0</v>
      </c>
      <c r="T367" s="34">
        <f t="shared" si="58"/>
        <v>0</v>
      </c>
      <c r="U367" s="34">
        <f t="shared" si="58"/>
        <v>0</v>
      </c>
      <c r="V367" s="34">
        <f t="shared" si="58"/>
        <v>0</v>
      </c>
      <c r="W367" s="34">
        <f t="shared" si="58"/>
        <v>0</v>
      </c>
      <c r="X367" s="68">
        <f>X368</f>
        <v>48.715</v>
      </c>
      <c r="Y367" s="59">
        <f>X367/G361*100</f>
        <v>1.9485999999999999</v>
      </c>
    </row>
    <row r="368" spans="1:25" ht="32.25" outlineLevel="6" thickBot="1">
      <c r="A368" s="108" t="s">
        <v>78</v>
      </c>
      <c r="B368" s="18">
        <v>951</v>
      </c>
      <c r="C368" s="14" t="s">
        <v>65</v>
      </c>
      <c r="D368" s="14" t="s">
        <v>272</v>
      </c>
      <c r="E368" s="14" t="s">
        <v>5</v>
      </c>
      <c r="F368" s="14"/>
      <c r="G368" s="15">
        <f>G369</f>
        <v>100</v>
      </c>
      <c r="H368" s="25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43"/>
      <c r="X368" s="65">
        <v>48.715</v>
      </c>
      <c r="Y368" s="59">
        <f>X368/G362*100</f>
        <v>97.43</v>
      </c>
    </row>
    <row r="369" spans="1:25" ht="16.5" outlineLevel="6" thickBot="1">
      <c r="A369" s="8" t="s">
        <v>185</v>
      </c>
      <c r="B369" s="19">
        <v>951</v>
      </c>
      <c r="C369" s="9" t="s">
        <v>66</v>
      </c>
      <c r="D369" s="9" t="s">
        <v>272</v>
      </c>
      <c r="E369" s="9" t="s">
        <v>5</v>
      </c>
      <c r="F369" s="9"/>
      <c r="G369" s="10">
        <f>G370</f>
        <v>100</v>
      </c>
      <c r="H369" s="101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75"/>
      <c r="Y369" s="59"/>
    </row>
    <row r="370" spans="1:25" ht="32.25" outlineLevel="6" thickBot="1">
      <c r="A370" s="112" t="s">
        <v>137</v>
      </c>
      <c r="B370" s="19">
        <v>951</v>
      </c>
      <c r="C370" s="9" t="s">
        <v>66</v>
      </c>
      <c r="D370" s="9" t="s">
        <v>273</v>
      </c>
      <c r="E370" s="9" t="s">
        <v>5</v>
      </c>
      <c r="F370" s="9"/>
      <c r="G370" s="10">
        <f>G371</f>
        <v>100</v>
      </c>
      <c r="H370" s="29">
        <f aca="true" t="shared" si="59" ref="H370:X373">H371</f>
        <v>0</v>
      </c>
      <c r="I370" s="29">
        <f t="shared" si="59"/>
        <v>0</v>
      </c>
      <c r="J370" s="29">
        <f t="shared" si="59"/>
        <v>0</v>
      </c>
      <c r="K370" s="29">
        <f t="shared" si="59"/>
        <v>0</v>
      </c>
      <c r="L370" s="29">
        <f t="shared" si="59"/>
        <v>0</v>
      </c>
      <c r="M370" s="29">
        <f t="shared" si="59"/>
        <v>0</v>
      </c>
      <c r="N370" s="29">
        <f t="shared" si="59"/>
        <v>0</v>
      </c>
      <c r="O370" s="29">
        <f t="shared" si="59"/>
        <v>0</v>
      </c>
      <c r="P370" s="29">
        <f t="shared" si="59"/>
        <v>0</v>
      </c>
      <c r="Q370" s="29">
        <f t="shared" si="59"/>
        <v>0</v>
      </c>
      <c r="R370" s="29">
        <f t="shared" si="59"/>
        <v>0</v>
      </c>
      <c r="S370" s="29">
        <f t="shared" si="59"/>
        <v>0</v>
      </c>
      <c r="T370" s="29">
        <f t="shared" si="59"/>
        <v>0</v>
      </c>
      <c r="U370" s="29">
        <f t="shared" si="59"/>
        <v>0</v>
      </c>
      <c r="V370" s="29">
        <f t="shared" si="59"/>
        <v>0</v>
      </c>
      <c r="W370" s="29">
        <f t="shared" si="59"/>
        <v>0</v>
      </c>
      <c r="X370" s="73">
        <f t="shared" si="59"/>
        <v>0</v>
      </c>
      <c r="Y370" s="59">
        <f aca="true" t="shared" si="60" ref="Y370:Y378">X370/G364*100</f>
        <v>0</v>
      </c>
    </row>
    <row r="371" spans="1:25" ht="32.25" outlineLevel="6" thickBot="1">
      <c r="A371" s="112" t="s">
        <v>138</v>
      </c>
      <c r="B371" s="19">
        <v>951</v>
      </c>
      <c r="C371" s="11" t="s">
        <v>66</v>
      </c>
      <c r="D371" s="11" t="s">
        <v>274</v>
      </c>
      <c r="E371" s="11" t="s">
        <v>5</v>
      </c>
      <c r="F371" s="11"/>
      <c r="G371" s="12">
        <f>G372</f>
        <v>100</v>
      </c>
      <c r="H371" s="31">
        <f t="shared" si="59"/>
        <v>0</v>
      </c>
      <c r="I371" s="31">
        <f t="shared" si="59"/>
        <v>0</v>
      </c>
      <c r="J371" s="31">
        <f t="shared" si="59"/>
        <v>0</v>
      </c>
      <c r="K371" s="31">
        <f t="shared" si="59"/>
        <v>0</v>
      </c>
      <c r="L371" s="31">
        <f t="shared" si="59"/>
        <v>0</v>
      </c>
      <c r="M371" s="31">
        <f t="shared" si="59"/>
        <v>0</v>
      </c>
      <c r="N371" s="31">
        <f t="shared" si="59"/>
        <v>0</v>
      </c>
      <c r="O371" s="31">
        <f t="shared" si="59"/>
        <v>0</v>
      </c>
      <c r="P371" s="31">
        <f t="shared" si="59"/>
        <v>0</v>
      </c>
      <c r="Q371" s="31">
        <f t="shared" si="59"/>
        <v>0</v>
      </c>
      <c r="R371" s="31">
        <f t="shared" si="59"/>
        <v>0</v>
      </c>
      <c r="S371" s="31">
        <f t="shared" si="59"/>
        <v>0</v>
      </c>
      <c r="T371" s="31">
        <f t="shared" si="59"/>
        <v>0</v>
      </c>
      <c r="U371" s="31">
        <f t="shared" si="59"/>
        <v>0</v>
      </c>
      <c r="V371" s="31">
        <f t="shared" si="59"/>
        <v>0</v>
      </c>
      <c r="W371" s="31">
        <f t="shared" si="59"/>
        <v>0</v>
      </c>
      <c r="X371" s="66">
        <f t="shared" si="59"/>
        <v>0</v>
      </c>
      <c r="Y371" s="59">
        <f t="shared" si="60"/>
        <v>0</v>
      </c>
    </row>
    <row r="372" spans="1:25" ht="32.25" outlineLevel="6" thickBot="1">
      <c r="A372" s="94" t="s">
        <v>186</v>
      </c>
      <c r="B372" s="90">
        <v>951</v>
      </c>
      <c r="C372" s="91" t="s">
        <v>66</v>
      </c>
      <c r="D372" s="91" t="s">
        <v>345</v>
      </c>
      <c r="E372" s="91" t="s">
        <v>5</v>
      </c>
      <c r="F372" s="91"/>
      <c r="G372" s="16">
        <f>G373</f>
        <v>100</v>
      </c>
      <c r="H372" s="32">
        <f t="shared" si="59"/>
        <v>0</v>
      </c>
      <c r="I372" s="32">
        <f t="shared" si="59"/>
        <v>0</v>
      </c>
      <c r="J372" s="32">
        <f t="shared" si="59"/>
        <v>0</v>
      </c>
      <c r="K372" s="32">
        <f t="shared" si="59"/>
        <v>0</v>
      </c>
      <c r="L372" s="32">
        <f t="shared" si="59"/>
        <v>0</v>
      </c>
      <c r="M372" s="32">
        <f t="shared" si="59"/>
        <v>0</v>
      </c>
      <c r="N372" s="32">
        <f t="shared" si="59"/>
        <v>0</v>
      </c>
      <c r="O372" s="32">
        <f t="shared" si="59"/>
        <v>0</v>
      </c>
      <c r="P372" s="32">
        <f t="shared" si="59"/>
        <v>0</v>
      </c>
      <c r="Q372" s="32">
        <f t="shared" si="59"/>
        <v>0</v>
      </c>
      <c r="R372" s="32">
        <f t="shared" si="59"/>
        <v>0</v>
      </c>
      <c r="S372" s="32">
        <f t="shared" si="59"/>
        <v>0</v>
      </c>
      <c r="T372" s="32">
        <f t="shared" si="59"/>
        <v>0</v>
      </c>
      <c r="U372" s="32">
        <f t="shared" si="59"/>
        <v>0</v>
      </c>
      <c r="V372" s="32">
        <f t="shared" si="59"/>
        <v>0</v>
      </c>
      <c r="W372" s="32">
        <f t="shared" si="59"/>
        <v>0</v>
      </c>
      <c r="X372" s="67">
        <f t="shared" si="59"/>
        <v>0</v>
      </c>
      <c r="Y372" s="59">
        <f t="shared" si="60"/>
        <v>0</v>
      </c>
    </row>
    <row r="373" spans="1:25" ht="16.5" outlineLevel="6" thickBot="1">
      <c r="A373" s="5" t="s">
        <v>130</v>
      </c>
      <c r="B373" s="21">
        <v>951</v>
      </c>
      <c r="C373" s="6" t="s">
        <v>66</v>
      </c>
      <c r="D373" s="6" t="s">
        <v>345</v>
      </c>
      <c r="E373" s="6" t="s">
        <v>233</v>
      </c>
      <c r="F373" s="6"/>
      <c r="G373" s="7">
        <v>100</v>
      </c>
      <c r="H373" s="34">
        <f t="shared" si="59"/>
        <v>0</v>
      </c>
      <c r="I373" s="34">
        <f t="shared" si="59"/>
        <v>0</v>
      </c>
      <c r="J373" s="34">
        <f t="shared" si="59"/>
        <v>0</v>
      </c>
      <c r="K373" s="34">
        <f t="shared" si="59"/>
        <v>0</v>
      </c>
      <c r="L373" s="34">
        <f t="shared" si="59"/>
        <v>0</v>
      </c>
      <c r="M373" s="34">
        <f t="shared" si="59"/>
        <v>0</v>
      </c>
      <c r="N373" s="34">
        <f t="shared" si="59"/>
        <v>0</v>
      </c>
      <c r="O373" s="34">
        <f t="shared" si="59"/>
        <v>0</v>
      </c>
      <c r="P373" s="34">
        <f t="shared" si="59"/>
        <v>0</v>
      </c>
      <c r="Q373" s="34">
        <f t="shared" si="59"/>
        <v>0</v>
      </c>
      <c r="R373" s="34">
        <f t="shared" si="59"/>
        <v>0</v>
      </c>
      <c r="S373" s="34">
        <f t="shared" si="59"/>
        <v>0</v>
      </c>
      <c r="T373" s="34">
        <f t="shared" si="59"/>
        <v>0</v>
      </c>
      <c r="U373" s="34">
        <f t="shared" si="59"/>
        <v>0</v>
      </c>
      <c r="V373" s="34">
        <f t="shared" si="59"/>
        <v>0</v>
      </c>
      <c r="W373" s="34">
        <f t="shared" si="59"/>
        <v>0</v>
      </c>
      <c r="X373" s="68">
        <f t="shared" si="59"/>
        <v>0</v>
      </c>
      <c r="Y373" s="59">
        <f t="shared" si="60"/>
        <v>0</v>
      </c>
    </row>
    <row r="374" spans="1:25" ht="63.75" outlineLevel="6" thickBot="1">
      <c r="A374" s="108" t="s">
        <v>73</v>
      </c>
      <c r="B374" s="18">
        <v>951</v>
      </c>
      <c r="C374" s="14" t="s">
        <v>74</v>
      </c>
      <c r="D374" s="14" t="s">
        <v>272</v>
      </c>
      <c r="E374" s="14" t="s">
        <v>5</v>
      </c>
      <c r="F374" s="14"/>
      <c r="G374" s="15">
        <f aca="true" t="shared" si="61" ref="G374:G379">G375</f>
        <v>20294</v>
      </c>
      <c r="H374" s="25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43"/>
      <c r="X374" s="65">
        <v>0</v>
      </c>
      <c r="Y374" s="59">
        <f t="shared" si="60"/>
        <v>0</v>
      </c>
    </row>
    <row r="375" spans="1:25" ht="48" outlineLevel="6" thickBot="1">
      <c r="A375" s="112" t="s">
        <v>76</v>
      </c>
      <c r="B375" s="19">
        <v>951</v>
      </c>
      <c r="C375" s="9" t="s">
        <v>75</v>
      </c>
      <c r="D375" s="9" t="s">
        <v>272</v>
      </c>
      <c r="E375" s="9" t="s">
        <v>5</v>
      </c>
      <c r="F375" s="9"/>
      <c r="G375" s="10">
        <f t="shared" si="61"/>
        <v>20294</v>
      </c>
      <c r="H375" s="29" t="e">
        <f aca="true" t="shared" si="62" ref="H375:X377">H376</f>
        <v>#REF!</v>
      </c>
      <c r="I375" s="29" t="e">
        <f t="shared" si="62"/>
        <v>#REF!</v>
      </c>
      <c r="J375" s="29" t="e">
        <f t="shared" si="62"/>
        <v>#REF!</v>
      </c>
      <c r="K375" s="29" t="e">
        <f t="shared" si="62"/>
        <v>#REF!</v>
      </c>
      <c r="L375" s="29" t="e">
        <f t="shared" si="62"/>
        <v>#REF!</v>
      </c>
      <c r="M375" s="29" t="e">
        <f t="shared" si="62"/>
        <v>#REF!</v>
      </c>
      <c r="N375" s="29" t="e">
        <f t="shared" si="62"/>
        <v>#REF!</v>
      </c>
      <c r="O375" s="29" t="e">
        <f t="shared" si="62"/>
        <v>#REF!</v>
      </c>
      <c r="P375" s="29" t="e">
        <f t="shared" si="62"/>
        <v>#REF!</v>
      </c>
      <c r="Q375" s="29" t="e">
        <f t="shared" si="62"/>
        <v>#REF!</v>
      </c>
      <c r="R375" s="29" t="e">
        <f t="shared" si="62"/>
        <v>#REF!</v>
      </c>
      <c r="S375" s="29" t="e">
        <f t="shared" si="62"/>
        <v>#REF!</v>
      </c>
      <c r="T375" s="29" t="e">
        <f t="shared" si="62"/>
        <v>#REF!</v>
      </c>
      <c r="U375" s="29" t="e">
        <f t="shared" si="62"/>
        <v>#REF!</v>
      </c>
      <c r="V375" s="29" t="e">
        <f t="shared" si="62"/>
        <v>#REF!</v>
      </c>
      <c r="W375" s="29" t="e">
        <f t="shared" si="62"/>
        <v>#REF!</v>
      </c>
      <c r="X375" s="73" t="e">
        <f t="shared" si="62"/>
        <v>#REF!</v>
      </c>
      <c r="Y375" s="59" t="e">
        <f t="shared" si="60"/>
        <v>#REF!</v>
      </c>
    </row>
    <row r="376" spans="1:25" ht="32.25" outlineLevel="6" thickBot="1">
      <c r="A376" s="112" t="s">
        <v>137</v>
      </c>
      <c r="B376" s="19">
        <v>951</v>
      </c>
      <c r="C376" s="9" t="s">
        <v>75</v>
      </c>
      <c r="D376" s="9" t="s">
        <v>273</v>
      </c>
      <c r="E376" s="9" t="s">
        <v>5</v>
      </c>
      <c r="F376" s="9"/>
      <c r="G376" s="10">
        <f t="shared" si="61"/>
        <v>20294</v>
      </c>
      <c r="H376" s="31" t="e">
        <f t="shared" si="62"/>
        <v>#REF!</v>
      </c>
      <c r="I376" s="31" t="e">
        <f t="shared" si="62"/>
        <v>#REF!</v>
      </c>
      <c r="J376" s="31" t="e">
        <f t="shared" si="62"/>
        <v>#REF!</v>
      </c>
      <c r="K376" s="31" t="e">
        <f t="shared" si="62"/>
        <v>#REF!</v>
      </c>
      <c r="L376" s="31" t="e">
        <f t="shared" si="62"/>
        <v>#REF!</v>
      </c>
      <c r="M376" s="31" t="e">
        <f t="shared" si="62"/>
        <v>#REF!</v>
      </c>
      <c r="N376" s="31" t="e">
        <f t="shared" si="62"/>
        <v>#REF!</v>
      </c>
      <c r="O376" s="31" t="e">
        <f t="shared" si="62"/>
        <v>#REF!</v>
      </c>
      <c r="P376" s="31" t="e">
        <f t="shared" si="62"/>
        <v>#REF!</v>
      </c>
      <c r="Q376" s="31" t="e">
        <f t="shared" si="62"/>
        <v>#REF!</v>
      </c>
      <c r="R376" s="31" t="e">
        <f t="shared" si="62"/>
        <v>#REF!</v>
      </c>
      <c r="S376" s="31" t="e">
        <f t="shared" si="62"/>
        <v>#REF!</v>
      </c>
      <c r="T376" s="31" t="e">
        <f t="shared" si="62"/>
        <v>#REF!</v>
      </c>
      <c r="U376" s="31" t="e">
        <f t="shared" si="62"/>
        <v>#REF!</v>
      </c>
      <c r="V376" s="31" t="e">
        <f t="shared" si="62"/>
        <v>#REF!</v>
      </c>
      <c r="W376" s="31" t="e">
        <f t="shared" si="62"/>
        <v>#REF!</v>
      </c>
      <c r="X376" s="66" t="e">
        <f t="shared" si="62"/>
        <v>#REF!</v>
      </c>
      <c r="Y376" s="59" t="e">
        <f t="shared" si="60"/>
        <v>#REF!</v>
      </c>
    </row>
    <row r="377" spans="1:25" ht="32.25" outlineLevel="6" thickBot="1">
      <c r="A377" s="112" t="s">
        <v>138</v>
      </c>
      <c r="B377" s="19">
        <v>951</v>
      </c>
      <c r="C377" s="11" t="s">
        <v>75</v>
      </c>
      <c r="D377" s="11" t="s">
        <v>274</v>
      </c>
      <c r="E377" s="11" t="s">
        <v>5</v>
      </c>
      <c r="F377" s="11"/>
      <c r="G377" s="12">
        <f t="shared" si="61"/>
        <v>20294</v>
      </c>
      <c r="H377" s="32" t="e">
        <f t="shared" si="62"/>
        <v>#REF!</v>
      </c>
      <c r="I377" s="32" t="e">
        <f t="shared" si="62"/>
        <v>#REF!</v>
      </c>
      <c r="J377" s="32" t="e">
        <f t="shared" si="62"/>
        <v>#REF!</v>
      </c>
      <c r="K377" s="32" t="e">
        <f t="shared" si="62"/>
        <v>#REF!</v>
      </c>
      <c r="L377" s="32" t="e">
        <f t="shared" si="62"/>
        <v>#REF!</v>
      </c>
      <c r="M377" s="32" t="e">
        <f t="shared" si="62"/>
        <v>#REF!</v>
      </c>
      <c r="N377" s="32" t="e">
        <f t="shared" si="62"/>
        <v>#REF!</v>
      </c>
      <c r="O377" s="32" t="e">
        <f t="shared" si="62"/>
        <v>#REF!</v>
      </c>
      <c r="P377" s="32" t="e">
        <f t="shared" si="62"/>
        <v>#REF!</v>
      </c>
      <c r="Q377" s="32" t="e">
        <f t="shared" si="62"/>
        <v>#REF!</v>
      </c>
      <c r="R377" s="32" t="e">
        <f t="shared" si="62"/>
        <v>#REF!</v>
      </c>
      <c r="S377" s="32" t="e">
        <f t="shared" si="62"/>
        <v>#REF!</v>
      </c>
      <c r="T377" s="32" t="e">
        <f t="shared" si="62"/>
        <v>#REF!</v>
      </c>
      <c r="U377" s="32" t="e">
        <f t="shared" si="62"/>
        <v>#REF!</v>
      </c>
      <c r="V377" s="32" t="e">
        <f t="shared" si="62"/>
        <v>#REF!</v>
      </c>
      <c r="W377" s="32" t="e">
        <f t="shared" si="62"/>
        <v>#REF!</v>
      </c>
      <c r="X377" s="67" t="e">
        <f t="shared" si="62"/>
        <v>#REF!</v>
      </c>
      <c r="Y377" s="59" t="e">
        <f t="shared" si="60"/>
        <v>#REF!</v>
      </c>
    </row>
    <row r="378" spans="1:25" ht="48" outlineLevel="6" thickBot="1">
      <c r="A378" s="5" t="s">
        <v>187</v>
      </c>
      <c r="B378" s="21">
        <v>951</v>
      </c>
      <c r="C378" s="6" t="s">
        <v>75</v>
      </c>
      <c r="D378" s="6" t="s">
        <v>346</v>
      </c>
      <c r="E378" s="6" t="s">
        <v>5</v>
      </c>
      <c r="F378" s="6"/>
      <c r="G378" s="7">
        <f t="shared" si="61"/>
        <v>20294</v>
      </c>
      <c r="H378" s="34" t="e">
        <f>#REF!</f>
        <v>#REF!</v>
      </c>
      <c r="I378" s="34" t="e">
        <f>#REF!</f>
        <v>#REF!</v>
      </c>
      <c r="J378" s="34" t="e">
        <f>#REF!</f>
        <v>#REF!</v>
      </c>
      <c r="K378" s="34" t="e">
        <f>#REF!</f>
        <v>#REF!</v>
      </c>
      <c r="L378" s="34" t="e">
        <f>#REF!</f>
        <v>#REF!</v>
      </c>
      <c r="M378" s="34" t="e">
        <f>#REF!</f>
        <v>#REF!</v>
      </c>
      <c r="N378" s="34" t="e">
        <f>#REF!</f>
        <v>#REF!</v>
      </c>
      <c r="O378" s="34" t="e">
        <f>#REF!</f>
        <v>#REF!</v>
      </c>
      <c r="P378" s="34" t="e">
        <f>#REF!</f>
        <v>#REF!</v>
      </c>
      <c r="Q378" s="34" t="e">
        <f>#REF!</f>
        <v>#REF!</v>
      </c>
      <c r="R378" s="34" t="e">
        <f>#REF!</f>
        <v>#REF!</v>
      </c>
      <c r="S378" s="34" t="e">
        <f>#REF!</f>
        <v>#REF!</v>
      </c>
      <c r="T378" s="34" t="e">
        <f>#REF!</f>
        <v>#REF!</v>
      </c>
      <c r="U378" s="34" t="e">
        <f>#REF!</f>
        <v>#REF!</v>
      </c>
      <c r="V378" s="34" t="e">
        <f>#REF!</f>
        <v>#REF!</v>
      </c>
      <c r="W378" s="34" t="e">
        <f>#REF!</f>
        <v>#REF!</v>
      </c>
      <c r="X378" s="68" t="e">
        <f>#REF!</f>
        <v>#REF!</v>
      </c>
      <c r="Y378" s="59" t="e">
        <f t="shared" si="60"/>
        <v>#REF!</v>
      </c>
    </row>
    <row r="379" spans="1:25" ht="16.5" outlineLevel="6" thickBot="1">
      <c r="A379" s="5" t="s">
        <v>133</v>
      </c>
      <c r="B379" s="21">
        <v>951</v>
      </c>
      <c r="C379" s="6" t="s">
        <v>75</v>
      </c>
      <c r="D379" s="6" t="s">
        <v>346</v>
      </c>
      <c r="E379" s="6" t="s">
        <v>131</v>
      </c>
      <c r="F379" s="6"/>
      <c r="G379" s="7">
        <f t="shared" si="61"/>
        <v>20294</v>
      </c>
      <c r="H379" s="55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82"/>
      <c r="Y379" s="59"/>
    </row>
    <row r="380" spans="1:25" ht="16.5" outlineLevel="6" thickBot="1">
      <c r="A380" s="88" t="s">
        <v>134</v>
      </c>
      <c r="B380" s="92">
        <v>951</v>
      </c>
      <c r="C380" s="93" t="s">
        <v>75</v>
      </c>
      <c r="D380" s="93" t="s">
        <v>346</v>
      </c>
      <c r="E380" s="93" t="s">
        <v>132</v>
      </c>
      <c r="F380" s="93"/>
      <c r="G380" s="98">
        <v>20294</v>
      </c>
      <c r="H380" s="55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82"/>
      <c r="Y380" s="59"/>
    </row>
    <row r="381" spans="1:25" ht="16.5" outlineLevel="6" thickBot="1">
      <c r="A381" s="51"/>
      <c r="B381" s="52"/>
      <c r="C381" s="52"/>
      <c r="D381" s="52"/>
      <c r="E381" s="52"/>
      <c r="F381" s="52"/>
      <c r="G381" s="53"/>
      <c r="H381" s="55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82"/>
      <c r="Y381" s="59"/>
    </row>
    <row r="382" spans="1:25" ht="43.5" outlineLevel="6" thickBot="1">
      <c r="A382" s="103" t="s">
        <v>63</v>
      </c>
      <c r="B382" s="104" t="s">
        <v>62</v>
      </c>
      <c r="C382" s="104" t="s">
        <v>61</v>
      </c>
      <c r="D382" s="104" t="s">
        <v>272</v>
      </c>
      <c r="E382" s="104" t="s">
        <v>5</v>
      </c>
      <c r="F382" s="105"/>
      <c r="G382" s="153">
        <f>G383+G485</f>
        <v>444573.12</v>
      </c>
      <c r="H382" s="55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82"/>
      <c r="Y382" s="59"/>
    </row>
    <row r="383" spans="1:25" ht="19.5" outlineLevel="6" thickBot="1">
      <c r="A383" s="108" t="s">
        <v>47</v>
      </c>
      <c r="B383" s="18">
        <v>953</v>
      </c>
      <c r="C383" s="14" t="s">
        <v>46</v>
      </c>
      <c r="D383" s="14" t="s">
        <v>272</v>
      </c>
      <c r="E383" s="14" t="s">
        <v>5</v>
      </c>
      <c r="F383" s="14"/>
      <c r="G383" s="154">
        <f>G384+G404+G449+G466</f>
        <v>440787.12</v>
      </c>
      <c r="H383" s="55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82"/>
      <c r="Y383" s="59"/>
    </row>
    <row r="384" spans="1:25" ht="19.5" outlineLevel="6" thickBot="1">
      <c r="A384" s="108" t="s">
        <v>135</v>
      </c>
      <c r="B384" s="18">
        <v>953</v>
      </c>
      <c r="C384" s="14" t="s">
        <v>18</v>
      </c>
      <c r="D384" s="14" t="s">
        <v>272</v>
      </c>
      <c r="E384" s="14" t="s">
        <v>5</v>
      </c>
      <c r="F384" s="14"/>
      <c r="G384" s="154">
        <f>G389+G385</f>
        <v>98538.225</v>
      </c>
      <c r="H384" s="55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82"/>
      <c r="Y384" s="59"/>
    </row>
    <row r="385" spans="1:25" ht="32.25" outlineLevel="6" thickBot="1">
      <c r="A385" s="112" t="s">
        <v>137</v>
      </c>
      <c r="B385" s="19">
        <v>953</v>
      </c>
      <c r="C385" s="9" t="s">
        <v>18</v>
      </c>
      <c r="D385" s="9" t="s">
        <v>273</v>
      </c>
      <c r="E385" s="9" t="s">
        <v>5</v>
      </c>
      <c r="F385" s="9"/>
      <c r="G385" s="155">
        <f>G386</f>
        <v>200</v>
      </c>
      <c r="H385" s="55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82"/>
      <c r="Y385" s="59"/>
    </row>
    <row r="386" spans="1:25" ht="18.75" customHeight="1" outlineLevel="6" thickBot="1">
      <c r="A386" s="112" t="s">
        <v>138</v>
      </c>
      <c r="B386" s="19">
        <v>953</v>
      </c>
      <c r="C386" s="9" t="s">
        <v>18</v>
      </c>
      <c r="D386" s="9" t="s">
        <v>274</v>
      </c>
      <c r="E386" s="9" t="s">
        <v>5</v>
      </c>
      <c r="F386" s="9"/>
      <c r="G386" s="155">
        <v>200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82"/>
      <c r="Y386" s="59"/>
    </row>
    <row r="387" spans="1:25" ht="16.5" outlineLevel="6" thickBot="1">
      <c r="A387" s="94" t="s">
        <v>143</v>
      </c>
      <c r="B387" s="90">
        <v>953</v>
      </c>
      <c r="C387" s="91" t="s">
        <v>18</v>
      </c>
      <c r="D387" s="91" t="s">
        <v>278</v>
      </c>
      <c r="E387" s="91" t="s">
        <v>5</v>
      </c>
      <c r="F387" s="91"/>
      <c r="G387" s="157">
        <f>G388</f>
        <v>0</v>
      </c>
      <c r="H387" s="25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43"/>
      <c r="X387" s="74"/>
      <c r="Y387" s="59">
        <v>0</v>
      </c>
    </row>
    <row r="388" spans="1:25" ht="16.5" outlineLevel="6" thickBot="1">
      <c r="A388" s="5" t="s">
        <v>112</v>
      </c>
      <c r="B388" s="21">
        <v>953</v>
      </c>
      <c r="C388" s="6" t="s">
        <v>18</v>
      </c>
      <c r="D388" s="6" t="s">
        <v>278</v>
      </c>
      <c r="E388" s="6" t="s">
        <v>89</v>
      </c>
      <c r="F388" s="6"/>
      <c r="G388" s="158">
        <v>0</v>
      </c>
      <c r="H388" s="28" t="e">
        <f>H389+#REF!</f>
        <v>#REF!</v>
      </c>
      <c r="I388" s="28" t="e">
        <f>I389+#REF!</f>
        <v>#REF!</v>
      </c>
      <c r="J388" s="28" t="e">
        <f>J389+#REF!</f>
        <v>#REF!</v>
      </c>
      <c r="K388" s="28" t="e">
        <f>K389+#REF!</f>
        <v>#REF!</v>
      </c>
      <c r="L388" s="28" t="e">
        <f>L389+#REF!</f>
        <v>#REF!</v>
      </c>
      <c r="M388" s="28" t="e">
        <f>M389+#REF!</f>
        <v>#REF!</v>
      </c>
      <c r="N388" s="28" t="e">
        <f>N389+#REF!</f>
        <v>#REF!</v>
      </c>
      <c r="O388" s="28" t="e">
        <f>O389+#REF!</f>
        <v>#REF!</v>
      </c>
      <c r="P388" s="28" t="e">
        <f>P389+#REF!</f>
        <v>#REF!</v>
      </c>
      <c r="Q388" s="28" t="e">
        <f>Q389+#REF!</f>
        <v>#REF!</v>
      </c>
      <c r="R388" s="28" t="e">
        <f>R389+#REF!</f>
        <v>#REF!</v>
      </c>
      <c r="S388" s="28" t="e">
        <f>S389+#REF!</f>
        <v>#REF!</v>
      </c>
      <c r="T388" s="28" t="e">
        <f>T389+#REF!</f>
        <v>#REF!</v>
      </c>
      <c r="U388" s="28" t="e">
        <f>U389+#REF!</f>
        <v>#REF!</v>
      </c>
      <c r="V388" s="28" t="e">
        <f>V389+#REF!</f>
        <v>#REF!</v>
      </c>
      <c r="W388" s="28" t="e">
        <f>W389+#REF!</f>
        <v>#REF!</v>
      </c>
      <c r="X388" s="60" t="e">
        <f>X389+#REF!</f>
        <v>#REF!</v>
      </c>
      <c r="Y388" s="59" t="e">
        <f>X388/G382*100</f>
        <v>#REF!</v>
      </c>
    </row>
    <row r="389" spans="1:25" ht="19.5" outlineLevel="6" thickBot="1">
      <c r="A389" s="80" t="s">
        <v>249</v>
      </c>
      <c r="B389" s="19">
        <v>953</v>
      </c>
      <c r="C389" s="9" t="s">
        <v>18</v>
      </c>
      <c r="D389" s="9" t="s">
        <v>347</v>
      </c>
      <c r="E389" s="9" t="s">
        <v>5</v>
      </c>
      <c r="F389" s="9"/>
      <c r="G389" s="155">
        <f>G390+G400</f>
        <v>98338.225</v>
      </c>
      <c r="H389" s="29" t="e">
        <f>H395+H400+#REF!+H482</f>
        <v>#REF!</v>
      </c>
      <c r="I389" s="29" t="e">
        <f>I395+I400+#REF!+I482</f>
        <v>#REF!</v>
      </c>
      <c r="J389" s="29" t="e">
        <f>J395+J400+#REF!+J482</f>
        <v>#REF!</v>
      </c>
      <c r="K389" s="29" t="e">
        <f>K395+K400+#REF!+K482</f>
        <v>#REF!</v>
      </c>
      <c r="L389" s="29" t="e">
        <f>L395+L400+#REF!+L482</f>
        <v>#REF!</v>
      </c>
      <c r="M389" s="29" t="e">
        <f>M395+M400+#REF!+M482</f>
        <v>#REF!</v>
      </c>
      <c r="N389" s="29" t="e">
        <f>N395+N400+#REF!+N482</f>
        <v>#REF!</v>
      </c>
      <c r="O389" s="29" t="e">
        <f>O395+O400+#REF!+O482</f>
        <v>#REF!</v>
      </c>
      <c r="P389" s="29" t="e">
        <f>P395+P400+#REF!+P482</f>
        <v>#REF!</v>
      </c>
      <c r="Q389" s="29" t="e">
        <f>Q395+Q400+#REF!+Q482</f>
        <v>#REF!</v>
      </c>
      <c r="R389" s="29" t="e">
        <f>R395+R400+#REF!+R482</f>
        <v>#REF!</v>
      </c>
      <c r="S389" s="29" t="e">
        <f>S395+S400+#REF!+S482</f>
        <v>#REF!</v>
      </c>
      <c r="T389" s="29" t="e">
        <f>T395+T400+#REF!+T482</f>
        <v>#REF!</v>
      </c>
      <c r="U389" s="29" t="e">
        <f>U395+U400+#REF!+U482</f>
        <v>#REF!</v>
      </c>
      <c r="V389" s="29" t="e">
        <f>V395+V400+#REF!+V482</f>
        <v>#REF!</v>
      </c>
      <c r="W389" s="29" t="e">
        <f>W395+W400+#REF!+W482</f>
        <v>#REF!</v>
      </c>
      <c r="X389" s="29" t="e">
        <f>X395+X400+#REF!+X482</f>
        <v>#REF!</v>
      </c>
      <c r="Y389" s="59" t="e">
        <f>X389/G383*100</f>
        <v>#REF!</v>
      </c>
    </row>
    <row r="390" spans="1:25" ht="32.25" outlineLevel="6" thickBot="1">
      <c r="A390" s="80" t="s">
        <v>188</v>
      </c>
      <c r="B390" s="19">
        <v>953</v>
      </c>
      <c r="C390" s="11" t="s">
        <v>18</v>
      </c>
      <c r="D390" s="11" t="s">
        <v>348</v>
      </c>
      <c r="E390" s="11" t="s">
        <v>5</v>
      </c>
      <c r="F390" s="11"/>
      <c r="G390" s="156">
        <f>G391+G394+G397</f>
        <v>98338.225</v>
      </c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42"/>
      <c r="Y390" s="59"/>
    </row>
    <row r="391" spans="1:25" ht="32.25" outlineLevel="6" thickBot="1">
      <c r="A391" s="94" t="s">
        <v>163</v>
      </c>
      <c r="B391" s="90">
        <v>953</v>
      </c>
      <c r="C391" s="91" t="s">
        <v>18</v>
      </c>
      <c r="D391" s="91" t="s">
        <v>349</v>
      </c>
      <c r="E391" s="91" t="s">
        <v>5</v>
      </c>
      <c r="F391" s="91"/>
      <c r="G391" s="157">
        <f>G392</f>
        <v>31614.1</v>
      </c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42"/>
      <c r="Y391" s="59"/>
    </row>
    <row r="392" spans="1:25" ht="19.5" outlineLevel="6" thickBot="1">
      <c r="A392" s="5" t="s">
        <v>122</v>
      </c>
      <c r="B392" s="21">
        <v>953</v>
      </c>
      <c r="C392" s="6" t="s">
        <v>18</v>
      </c>
      <c r="D392" s="6" t="s">
        <v>349</v>
      </c>
      <c r="E392" s="6" t="s">
        <v>121</v>
      </c>
      <c r="F392" s="6"/>
      <c r="G392" s="158">
        <f>G393</f>
        <v>31614.1</v>
      </c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42"/>
      <c r="Y392" s="59"/>
    </row>
    <row r="393" spans="1:25" ht="48" outlineLevel="6" thickBot="1">
      <c r="A393" s="99" t="s">
        <v>212</v>
      </c>
      <c r="B393" s="92">
        <v>953</v>
      </c>
      <c r="C393" s="93" t="s">
        <v>18</v>
      </c>
      <c r="D393" s="93" t="s">
        <v>349</v>
      </c>
      <c r="E393" s="93" t="s">
        <v>89</v>
      </c>
      <c r="F393" s="93"/>
      <c r="G393" s="159">
        <v>31614.1</v>
      </c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42"/>
      <c r="Y393" s="59"/>
    </row>
    <row r="394" spans="1:25" ht="63.75" outlineLevel="6" thickBot="1">
      <c r="A394" s="114" t="s">
        <v>189</v>
      </c>
      <c r="B394" s="90">
        <v>953</v>
      </c>
      <c r="C394" s="91" t="s">
        <v>18</v>
      </c>
      <c r="D394" s="91" t="s">
        <v>350</v>
      </c>
      <c r="E394" s="91" t="s">
        <v>5</v>
      </c>
      <c r="F394" s="91"/>
      <c r="G394" s="157">
        <f>G395</f>
        <v>66216</v>
      </c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42"/>
      <c r="Y394" s="59"/>
    </row>
    <row r="395" spans="1:25" ht="16.5" outlineLevel="6" thickBot="1">
      <c r="A395" s="5" t="s">
        <v>122</v>
      </c>
      <c r="B395" s="21">
        <v>953</v>
      </c>
      <c r="C395" s="6" t="s">
        <v>18</v>
      </c>
      <c r="D395" s="6" t="s">
        <v>350</v>
      </c>
      <c r="E395" s="6" t="s">
        <v>121</v>
      </c>
      <c r="F395" s="6"/>
      <c r="G395" s="158">
        <f>G396</f>
        <v>66216</v>
      </c>
      <c r="H395" s="32">
        <f aca="true" t="shared" si="63" ref="H395:X395">H396</f>
        <v>0</v>
      </c>
      <c r="I395" s="32">
        <f t="shared" si="63"/>
        <v>0</v>
      </c>
      <c r="J395" s="32">
        <f t="shared" si="63"/>
        <v>0</v>
      </c>
      <c r="K395" s="32">
        <f t="shared" si="63"/>
        <v>0</v>
      </c>
      <c r="L395" s="32">
        <f t="shared" si="63"/>
        <v>0</v>
      </c>
      <c r="M395" s="32">
        <f t="shared" si="63"/>
        <v>0</v>
      </c>
      <c r="N395" s="32">
        <f t="shared" si="63"/>
        <v>0</v>
      </c>
      <c r="O395" s="32">
        <f t="shared" si="63"/>
        <v>0</v>
      </c>
      <c r="P395" s="32">
        <f t="shared" si="63"/>
        <v>0</v>
      </c>
      <c r="Q395" s="32">
        <f t="shared" si="63"/>
        <v>0</v>
      </c>
      <c r="R395" s="32">
        <f t="shared" si="63"/>
        <v>0</v>
      </c>
      <c r="S395" s="32">
        <f t="shared" si="63"/>
        <v>0</v>
      </c>
      <c r="T395" s="32">
        <f t="shared" si="63"/>
        <v>0</v>
      </c>
      <c r="U395" s="32">
        <f t="shared" si="63"/>
        <v>0</v>
      </c>
      <c r="V395" s="32">
        <f t="shared" si="63"/>
        <v>0</v>
      </c>
      <c r="W395" s="32">
        <f t="shared" si="63"/>
        <v>0</v>
      </c>
      <c r="X395" s="67">
        <f t="shared" si="63"/>
        <v>34477.81647</v>
      </c>
      <c r="Y395" s="59">
        <f>X395/G389*100</f>
        <v>35.06044213224308</v>
      </c>
    </row>
    <row r="396" spans="1:25" ht="48" outlineLevel="6" thickBot="1">
      <c r="A396" s="99" t="s">
        <v>212</v>
      </c>
      <c r="B396" s="92">
        <v>953</v>
      </c>
      <c r="C396" s="93" t="s">
        <v>18</v>
      </c>
      <c r="D396" s="93" t="s">
        <v>350</v>
      </c>
      <c r="E396" s="93" t="s">
        <v>89</v>
      </c>
      <c r="F396" s="93"/>
      <c r="G396" s="159">
        <v>66216</v>
      </c>
      <c r="H396" s="34">
        <f aca="true" t="shared" si="64" ref="H396:X396">H398</f>
        <v>0</v>
      </c>
      <c r="I396" s="34">
        <f t="shared" si="64"/>
        <v>0</v>
      </c>
      <c r="J396" s="34">
        <f t="shared" si="64"/>
        <v>0</v>
      </c>
      <c r="K396" s="34">
        <f t="shared" si="64"/>
        <v>0</v>
      </c>
      <c r="L396" s="34">
        <f t="shared" si="64"/>
        <v>0</v>
      </c>
      <c r="M396" s="34">
        <f t="shared" si="64"/>
        <v>0</v>
      </c>
      <c r="N396" s="34">
        <f t="shared" si="64"/>
        <v>0</v>
      </c>
      <c r="O396" s="34">
        <f t="shared" si="64"/>
        <v>0</v>
      </c>
      <c r="P396" s="34">
        <f t="shared" si="64"/>
        <v>0</v>
      </c>
      <c r="Q396" s="34">
        <f t="shared" si="64"/>
        <v>0</v>
      </c>
      <c r="R396" s="34">
        <f t="shared" si="64"/>
        <v>0</v>
      </c>
      <c r="S396" s="34">
        <f t="shared" si="64"/>
        <v>0</v>
      </c>
      <c r="T396" s="34">
        <f t="shared" si="64"/>
        <v>0</v>
      </c>
      <c r="U396" s="34">
        <f t="shared" si="64"/>
        <v>0</v>
      </c>
      <c r="V396" s="34">
        <f t="shared" si="64"/>
        <v>0</v>
      </c>
      <c r="W396" s="34">
        <f t="shared" si="64"/>
        <v>0</v>
      </c>
      <c r="X396" s="68">
        <f t="shared" si="64"/>
        <v>34477.81647</v>
      </c>
      <c r="Y396" s="59">
        <f>X396/G390*100</f>
        <v>35.06044213224308</v>
      </c>
    </row>
    <row r="397" spans="1:25" ht="32.25" outlineLevel="6" thickBot="1">
      <c r="A397" s="125" t="s">
        <v>190</v>
      </c>
      <c r="B397" s="132">
        <v>953</v>
      </c>
      <c r="C397" s="91" t="s">
        <v>18</v>
      </c>
      <c r="D397" s="91" t="s">
        <v>351</v>
      </c>
      <c r="E397" s="91" t="s">
        <v>5</v>
      </c>
      <c r="F397" s="91"/>
      <c r="G397" s="157">
        <f>G398</f>
        <v>508.125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82"/>
      <c r="Y397" s="59"/>
    </row>
    <row r="398" spans="1:25" ht="16.5" outlineLevel="6" thickBot="1">
      <c r="A398" s="5" t="s">
        <v>122</v>
      </c>
      <c r="B398" s="21">
        <v>953</v>
      </c>
      <c r="C398" s="6" t="s">
        <v>18</v>
      </c>
      <c r="D398" s="6" t="s">
        <v>351</v>
      </c>
      <c r="E398" s="6" t="s">
        <v>121</v>
      </c>
      <c r="F398" s="6"/>
      <c r="G398" s="158">
        <f>G399</f>
        <v>508.125</v>
      </c>
      <c r="H398" s="26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44"/>
      <c r="X398" s="65">
        <v>34477.81647</v>
      </c>
      <c r="Y398" s="59">
        <f>X398/G392*100</f>
        <v>109.0583520327955</v>
      </c>
    </row>
    <row r="399" spans="1:25" ht="16.5" outlineLevel="6" thickBot="1">
      <c r="A399" s="96" t="s">
        <v>87</v>
      </c>
      <c r="B399" s="134">
        <v>953</v>
      </c>
      <c r="C399" s="93" t="s">
        <v>18</v>
      </c>
      <c r="D399" s="93" t="s">
        <v>351</v>
      </c>
      <c r="E399" s="93" t="s">
        <v>88</v>
      </c>
      <c r="F399" s="93"/>
      <c r="G399" s="159">
        <v>508.125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75"/>
      <c r="Y399" s="59"/>
    </row>
    <row r="400" spans="1:25" ht="32.25" outlineLevel="6" thickBot="1">
      <c r="A400" s="135" t="s">
        <v>250</v>
      </c>
      <c r="B400" s="139">
        <v>953</v>
      </c>
      <c r="C400" s="9" t="s">
        <v>18</v>
      </c>
      <c r="D400" s="9" t="s">
        <v>352</v>
      </c>
      <c r="E400" s="9" t="s">
        <v>5</v>
      </c>
      <c r="F400" s="9"/>
      <c r="G400" s="155">
        <f>G401</f>
        <v>0</v>
      </c>
      <c r="H400" s="31" t="e">
        <f>H401+#REF!+H419+H414</f>
        <v>#REF!</v>
      </c>
      <c r="I400" s="31" t="e">
        <f>I401+#REF!+I419+I414</f>
        <v>#REF!</v>
      </c>
      <c r="J400" s="31" t="e">
        <f>J401+#REF!+J419+J414</f>
        <v>#REF!</v>
      </c>
      <c r="K400" s="31" t="e">
        <f>K401+#REF!+K419+K414</f>
        <v>#REF!</v>
      </c>
      <c r="L400" s="31" t="e">
        <f>L401+#REF!+L419+L414</f>
        <v>#REF!</v>
      </c>
      <c r="M400" s="31" t="e">
        <f>M401+#REF!+M419+M414</f>
        <v>#REF!</v>
      </c>
      <c r="N400" s="31" t="e">
        <f>N401+#REF!+N419+N414</f>
        <v>#REF!</v>
      </c>
      <c r="O400" s="31" t="e">
        <f>O401+#REF!+O419+O414</f>
        <v>#REF!</v>
      </c>
      <c r="P400" s="31" t="e">
        <f>P401+#REF!+P419+P414</f>
        <v>#REF!</v>
      </c>
      <c r="Q400" s="31" t="e">
        <f>Q401+#REF!+Q419+Q414</f>
        <v>#REF!</v>
      </c>
      <c r="R400" s="31" t="e">
        <f>R401+#REF!+R419+R414</f>
        <v>#REF!</v>
      </c>
      <c r="S400" s="31" t="e">
        <f>S401+#REF!+S419+S414</f>
        <v>#REF!</v>
      </c>
      <c r="T400" s="31" t="e">
        <f>T401+#REF!+T419+T414</f>
        <v>#REF!</v>
      </c>
      <c r="U400" s="31" t="e">
        <f>U401+#REF!+U419+U414</f>
        <v>#REF!</v>
      </c>
      <c r="V400" s="31" t="e">
        <f>V401+#REF!+V419+V414</f>
        <v>#REF!</v>
      </c>
      <c r="W400" s="31" t="e">
        <f>W401+#REF!+W419+W414</f>
        <v>#REF!</v>
      </c>
      <c r="X400" s="31" t="e">
        <f>X401+#REF!+X419+X414</f>
        <v>#REF!</v>
      </c>
      <c r="Y400" s="59" t="e">
        <f>X400/G394*100</f>
        <v>#REF!</v>
      </c>
    </row>
    <row r="401" spans="1:25" ht="32.25" outlineLevel="6" thickBot="1">
      <c r="A401" s="125" t="s">
        <v>191</v>
      </c>
      <c r="B401" s="132">
        <v>953</v>
      </c>
      <c r="C401" s="91" t="s">
        <v>18</v>
      </c>
      <c r="D401" s="91" t="s">
        <v>353</v>
      </c>
      <c r="E401" s="91" t="s">
        <v>5</v>
      </c>
      <c r="F401" s="91"/>
      <c r="G401" s="157">
        <f>G402</f>
        <v>0</v>
      </c>
      <c r="H401" s="32">
        <f aca="true" t="shared" si="65" ref="H401:X401">H402</f>
        <v>0</v>
      </c>
      <c r="I401" s="32">
        <f t="shared" si="65"/>
        <v>0</v>
      </c>
      <c r="J401" s="32">
        <f t="shared" si="65"/>
        <v>0</v>
      </c>
      <c r="K401" s="32">
        <f t="shared" si="65"/>
        <v>0</v>
      </c>
      <c r="L401" s="32">
        <f t="shared" si="65"/>
        <v>0</v>
      </c>
      <c r="M401" s="32">
        <f t="shared" si="65"/>
        <v>0</v>
      </c>
      <c r="N401" s="32">
        <f t="shared" si="65"/>
        <v>0</v>
      </c>
      <c r="O401" s="32">
        <f t="shared" si="65"/>
        <v>0</v>
      </c>
      <c r="P401" s="32">
        <f t="shared" si="65"/>
        <v>0</v>
      </c>
      <c r="Q401" s="32">
        <f t="shared" si="65"/>
        <v>0</v>
      </c>
      <c r="R401" s="32">
        <f t="shared" si="65"/>
        <v>0</v>
      </c>
      <c r="S401" s="32">
        <f t="shared" si="65"/>
        <v>0</v>
      </c>
      <c r="T401" s="32">
        <f t="shared" si="65"/>
        <v>0</v>
      </c>
      <c r="U401" s="32">
        <f t="shared" si="65"/>
        <v>0</v>
      </c>
      <c r="V401" s="32">
        <f t="shared" si="65"/>
        <v>0</v>
      </c>
      <c r="W401" s="32">
        <f t="shared" si="65"/>
        <v>0</v>
      </c>
      <c r="X401" s="70">
        <f t="shared" si="65"/>
        <v>48148.89725</v>
      </c>
      <c r="Y401" s="59">
        <f>X401/G395*100</f>
        <v>72.71489858946478</v>
      </c>
    </row>
    <row r="402" spans="1:25" ht="16.5" outlineLevel="6" thickBot="1">
      <c r="A402" s="5" t="s">
        <v>122</v>
      </c>
      <c r="B402" s="21">
        <v>953</v>
      </c>
      <c r="C402" s="6" t="s">
        <v>18</v>
      </c>
      <c r="D402" s="6" t="s">
        <v>353</v>
      </c>
      <c r="E402" s="6" t="s">
        <v>121</v>
      </c>
      <c r="F402" s="6"/>
      <c r="G402" s="158">
        <f>G403</f>
        <v>0</v>
      </c>
      <c r="H402" s="34">
        <f aca="true" t="shared" si="66" ref="H402:X402">H409</f>
        <v>0</v>
      </c>
      <c r="I402" s="34">
        <f t="shared" si="66"/>
        <v>0</v>
      </c>
      <c r="J402" s="34">
        <f t="shared" si="66"/>
        <v>0</v>
      </c>
      <c r="K402" s="34">
        <f t="shared" si="66"/>
        <v>0</v>
      </c>
      <c r="L402" s="34">
        <f t="shared" si="66"/>
        <v>0</v>
      </c>
      <c r="M402" s="34">
        <f t="shared" si="66"/>
        <v>0</v>
      </c>
      <c r="N402" s="34">
        <f t="shared" si="66"/>
        <v>0</v>
      </c>
      <c r="O402" s="34">
        <f t="shared" si="66"/>
        <v>0</v>
      </c>
      <c r="P402" s="34">
        <f t="shared" si="66"/>
        <v>0</v>
      </c>
      <c r="Q402" s="34">
        <f t="shared" si="66"/>
        <v>0</v>
      </c>
      <c r="R402" s="34">
        <f t="shared" si="66"/>
        <v>0</v>
      </c>
      <c r="S402" s="34">
        <f t="shared" si="66"/>
        <v>0</v>
      </c>
      <c r="T402" s="34">
        <f t="shared" si="66"/>
        <v>0</v>
      </c>
      <c r="U402" s="34">
        <f t="shared" si="66"/>
        <v>0</v>
      </c>
      <c r="V402" s="34">
        <f t="shared" si="66"/>
        <v>0</v>
      </c>
      <c r="W402" s="34">
        <f t="shared" si="66"/>
        <v>0</v>
      </c>
      <c r="X402" s="68">
        <f t="shared" si="66"/>
        <v>48148.89725</v>
      </c>
      <c r="Y402" s="59">
        <f>X402/G396*100</f>
        <v>72.71489858946478</v>
      </c>
    </row>
    <row r="403" spans="1:25" ht="16.5" outlineLevel="6" thickBot="1">
      <c r="A403" s="96" t="s">
        <v>87</v>
      </c>
      <c r="B403" s="134">
        <v>953</v>
      </c>
      <c r="C403" s="93" t="s">
        <v>18</v>
      </c>
      <c r="D403" s="93" t="s">
        <v>353</v>
      </c>
      <c r="E403" s="93" t="s">
        <v>88</v>
      </c>
      <c r="F403" s="93"/>
      <c r="G403" s="159">
        <v>0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82"/>
      <c r="Y403" s="59"/>
    </row>
    <row r="404" spans="1:25" ht="16.5" outlineLevel="6" thickBot="1">
      <c r="A404" s="124" t="s">
        <v>39</v>
      </c>
      <c r="B404" s="18">
        <v>953</v>
      </c>
      <c r="C404" s="39" t="s">
        <v>19</v>
      </c>
      <c r="D404" s="39" t="s">
        <v>272</v>
      </c>
      <c r="E404" s="39" t="s">
        <v>5</v>
      </c>
      <c r="F404" s="39"/>
      <c r="G404" s="160">
        <f>G409+G405+G446</f>
        <v>327748.8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82"/>
      <c r="Y404" s="59"/>
    </row>
    <row r="405" spans="1:25" ht="32.25" outlineLevel="6" thickBot="1">
      <c r="A405" s="112" t="s">
        <v>137</v>
      </c>
      <c r="B405" s="19">
        <v>953</v>
      </c>
      <c r="C405" s="9" t="s">
        <v>19</v>
      </c>
      <c r="D405" s="9" t="s">
        <v>273</v>
      </c>
      <c r="E405" s="9" t="s">
        <v>5</v>
      </c>
      <c r="F405" s="9"/>
      <c r="G405" s="155">
        <f>G406</f>
        <v>350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82"/>
      <c r="Y405" s="59"/>
    </row>
    <row r="406" spans="1:25" ht="32.25" outlineLevel="6" thickBot="1">
      <c r="A406" s="112" t="s">
        <v>138</v>
      </c>
      <c r="B406" s="19">
        <v>953</v>
      </c>
      <c r="C406" s="9" t="s">
        <v>19</v>
      </c>
      <c r="D406" s="9" t="s">
        <v>274</v>
      </c>
      <c r="E406" s="9" t="s">
        <v>5</v>
      </c>
      <c r="F406" s="9"/>
      <c r="G406" s="155">
        <f>G407</f>
        <v>350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82"/>
      <c r="Y406" s="59"/>
    </row>
    <row r="407" spans="1:25" ht="16.5" outlineLevel="6" thickBot="1">
      <c r="A407" s="94" t="s">
        <v>143</v>
      </c>
      <c r="B407" s="90">
        <v>953</v>
      </c>
      <c r="C407" s="91" t="s">
        <v>19</v>
      </c>
      <c r="D407" s="91" t="s">
        <v>278</v>
      </c>
      <c r="E407" s="91" t="s">
        <v>5</v>
      </c>
      <c r="F407" s="91"/>
      <c r="G407" s="157">
        <f>G408</f>
        <v>350</v>
      </c>
      <c r="H407" s="55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82"/>
      <c r="Y407" s="59"/>
    </row>
    <row r="408" spans="1:25" ht="16.5" outlineLevel="6" thickBot="1">
      <c r="A408" s="5" t="s">
        <v>112</v>
      </c>
      <c r="B408" s="21">
        <v>953</v>
      </c>
      <c r="C408" s="6" t="s">
        <v>19</v>
      </c>
      <c r="D408" s="6" t="s">
        <v>278</v>
      </c>
      <c r="E408" s="6" t="s">
        <v>89</v>
      </c>
      <c r="F408" s="6"/>
      <c r="G408" s="158">
        <v>350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82"/>
      <c r="Y408" s="59"/>
    </row>
    <row r="409" spans="1:25" ht="16.5" outlineLevel="6" thickBot="1">
      <c r="A409" s="80" t="s">
        <v>249</v>
      </c>
      <c r="B409" s="19">
        <v>953</v>
      </c>
      <c r="C409" s="9" t="s">
        <v>19</v>
      </c>
      <c r="D409" s="9" t="s">
        <v>347</v>
      </c>
      <c r="E409" s="9" t="s">
        <v>5</v>
      </c>
      <c r="F409" s="9"/>
      <c r="G409" s="155">
        <f>G410+G434+G439</f>
        <v>327378.8</v>
      </c>
      <c r="H409" s="26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44"/>
      <c r="X409" s="65">
        <v>48148.89725</v>
      </c>
      <c r="Y409" s="59" t="e">
        <f>X409/G403*100</f>
        <v>#DIV/0!</v>
      </c>
    </row>
    <row r="410" spans="1:25" ht="16.5" outlineLevel="6" thickBot="1">
      <c r="A410" s="136" t="s">
        <v>192</v>
      </c>
      <c r="B410" s="20">
        <v>953</v>
      </c>
      <c r="C410" s="11" t="s">
        <v>19</v>
      </c>
      <c r="D410" s="11" t="s">
        <v>354</v>
      </c>
      <c r="E410" s="11" t="s">
        <v>5</v>
      </c>
      <c r="F410" s="11"/>
      <c r="G410" s="156">
        <f>G411+G420+G423+G414+G426+G417+G431</f>
        <v>308841.6</v>
      </c>
      <c r="H410" s="55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75"/>
      <c r="Y410" s="59"/>
    </row>
    <row r="411" spans="1:25" ht="32.25" outlineLevel="6" thickBot="1">
      <c r="A411" s="94" t="s">
        <v>163</v>
      </c>
      <c r="B411" s="90">
        <v>953</v>
      </c>
      <c r="C411" s="91" t="s">
        <v>19</v>
      </c>
      <c r="D411" s="91" t="s">
        <v>355</v>
      </c>
      <c r="E411" s="91" t="s">
        <v>5</v>
      </c>
      <c r="F411" s="91"/>
      <c r="G411" s="157">
        <f>G412</f>
        <v>60630.8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82"/>
      <c r="Y411" s="59"/>
    </row>
    <row r="412" spans="1:25" ht="16.5" outlineLevel="6" thickBot="1">
      <c r="A412" s="5" t="s">
        <v>122</v>
      </c>
      <c r="B412" s="21">
        <v>953</v>
      </c>
      <c r="C412" s="6" t="s">
        <v>19</v>
      </c>
      <c r="D412" s="6" t="s">
        <v>355</v>
      </c>
      <c r="E412" s="6" t="s">
        <v>121</v>
      </c>
      <c r="F412" s="6"/>
      <c r="G412" s="158">
        <f>G413</f>
        <v>60630.8</v>
      </c>
      <c r="H412" s="26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44"/>
      <c r="X412" s="65">
        <v>19460.04851</v>
      </c>
      <c r="Y412" s="59" t="e">
        <f>X412/#REF!*100</f>
        <v>#REF!</v>
      </c>
    </row>
    <row r="413" spans="1:25" ht="48" outlineLevel="6" thickBot="1">
      <c r="A413" s="99" t="s">
        <v>212</v>
      </c>
      <c r="B413" s="92">
        <v>953</v>
      </c>
      <c r="C413" s="93" t="s">
        <v>19</v>
      </c>
      <c r="D413" s="93" t="s">
        <v>355</v>
      </c>
      <c r="E413" s="93" t="s">
        <v>89</v>
      </c>
      <c r="F413" s="93"/>
      <c r="G413" s="159">
        <v>60630.8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75"/>
      <c r="Y413" s="59"/>
    </row>
    <row r="414" spans="1:25" ht="32.25" outlineLevel="6" thickBot="1">
      <c r="A414" s="125" t="s">
        <v>209</v>
      </c>
      <c r="B414" s="90">
        <v>953</v>
      </c>
      <c r="C414" s="91" t="s">
        <v>19</v>
      </c>
      <c r="D414" s="91" t="s">
        <v>364</v>
      </c>
      <c r="E414" s="91" t="s">
        <v>5</v>
      </c>
      <c r="F414" s="91"/>
      <c r="G414" s="157">
        <f>G415</f>
        <v>6259.8</v>
      </c>
      <c r="H414" s="31">
        <f aca="true" t="shared" si="67" ref="H414:X414">H415</f>
        <v>0</v>
      </c>
      <c r="I414" s="31">
        <f t="shared" si="67"/>
        <v>0</v>
      </c>
      <c r="J414" s="31">
        <f t="shared" si="67"/>
        <v>0</v>
      </c>
      <c r="K414" s="31">
        <f t="shared" si="67"/>
        <v>0</v>
      </c>
      <c r="L414" s="31">
        <f t="shared" si="67"/>
        <v>0</v>
      </c>
      <c r="M414" s="31">
        <f t="shared" si="67"/>
        <v>0</v>
      </c>
      <c r="N414" s="31">
        <f t="shared" si="67"/>
        <v>0</v>
      </c>
      <c r="O414" s="31">
        <f t="shared" si="67"/>
        <v>0</v>
      </c>
      <c r="P414" s="31">
        <f t="shared" si="67"/>
        <v>0</v>
      </c>
      <c r="Q414" s="31">
        <f t="shared" si="67"/>
        <v>0</v>
      </c>
      <c r="R414" s="31">
        <f t="shared" si="67"/>
        <v>0</v>
      </c>
      <c r="S414" s="31">
        <f t="shared" si="67"/>
        <v>0</v>
      </c>
      <c r="T414" s="31">
        <f t="shared" si="67"/>
        <v>0</v>
      </c>
      <c r="U414" s="31">
        <f t="shared" si="67"/>
        <v>0</v>
      </c>
      <c r="V414" s="31">
        <f t="shared" si="67"/>
        <v>0</v>
      </c>
      <c r="W414" s="31">
        <f t="shared" si="67"/>
        <v>0</v>
      </c>
      <c r="X414" s="31">
        <f t="shared" si="67"/>
        <v>0</v>
      </c>
      <c r="Y414" s="59">
        <v>0</v>
      </c>
    </row>
    <row r="415" spans="1:25" ht="16.5" outlineLevel="6" thickBot="1">
      <c r="A415" s="5" t="s">
        <v>122</v>
      </c>
      <c r="B415" s="21">
        <v>953</v>
      </c>
      <c r="C415" s="6" t="s">
        <v>19</v>
      </c>
      <c r="D415" s="6" t="s">
        <v>364</v>
      </c>
      <c r="E415" s="6" t="s">
        <v>121</v>
      </c>
      <c r="F415" s="6"/>
      <c r="G415" s="158">
        <f>G416</f>
        <v>6259.8</v>
      </c>
      <c r="H415" s="34">
        <f aca="true" t="shared" si="68" ref="H415:X415">H418</f>
        <v>0</v>
      </c>
      <c r="I415" s="34">
        <f t="shared" si="68"/>
        <v>0</v>
      </c>
      <c r="J415" s="34">
        <f t="shared" si="68"/>
        <v>0</v>
      </c>
      <c r="K415" s="34">
        <f t="shared" si="68"/>
        <v>0</v>
      </c>
      <c r="L415" s="34">
        <f t="shared" si="68"/>
        <v>0</v>
      </c>
      <c r="M415" s="34">
        <f t="shared" si="68"/>
        <v>0</v>
      </c>
      <c r="N415" s="34">
        <f t="shared" si="68"/>
        <v>0</v>
      </c>
      <c r="O415" s="34">
        <f t="shared" si="68"/>
        <v>0</v>
      </c>
      <c r="P415" s="34">
        <f t="shared" si="68"/>
        <v>0</v>
      </c>
      <c r="Q415" s="34">
        <f t="shared" si="68"/>
        <v>0</v>
      </c>
      <c r="R415" s="34">
        <f t="shared" si="68"/>
        <v>0</v>
      </c>
      <c r="S415" s="34">
        <f t="shared" si="68"/>
        <v>0</v>
      </c>
      <c r="T415" s="34">
        <f t="shared" si="68"/>
        <v>0</v>
      </c>
      <c r="U415" s="34">
        <f t="shared" si="68"/>
        <v>0</v>
      </c>
      <c r="V415" s="34">
        <f t="shared" si="68"/>
        <v>0</v>
      </c>
      <c r="W415" s="34">
        <f t="shared" si="68"/>
        <v>0</v>
      </c>
      <c r="X415" s="34">
        <f t="shared" si="68"/>
        <v>0</v>
      </c>
      <c r="Y415" s="59">
        <v>0</v>
      </c>
    </row>
    <row r="416" spans="1:25" ht="16.5" outlineLevel="6" thickBot="1">
      <c r="A416" s="96" t="s">
        <v>87</v>
      </c>
      <c r="B416" s="92">
        <v>953</v>
      </c>
      <c r="C416" s="93" t="s">
        <v>19</v>
      </c>
      <c r="D416" s="93" t="s">
        <v>364</v>
      </c>
      <c r="E416" s="93" t="s">
        <v>88</v>
      </c>
      <c r="F416" s="93"/>
      <c r="G416" s="159">
        <v>6259.8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55"/>
      <c r="Y416" s="59"/>
    </row>
    <row r="417" spans="1:25" ht="16.5" outlineLevel="6" thickBot="1">
      <c r="A417" s="125" t="s">
        <v>261</v>
      </c>
      <c r="B417" s="90">
        <v>953</v>
      </c>
      <c r="C417" s="91" t="s">
        <v>19</v>
      </c>
      <c r="D417" s="91" t="s">
        <v>356</v>
      </c>
      <c r="E417" s="91" t="s">
        <v>5</v>
      </c>
      <c r="F417" s="91"/>
      <c r="G417" s="157">
        <f>G418</f>
        <v>0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55"/>
      <c r="Y417" s="59"/>
    </row>
    <row r="418" spans="1:25" ht="16.5" outlineLevel="6" thickBot="1">
      <c r="A418" s="5" t="s">
        <v>122</v>
      </c>
      <c r="B418" s="21">
        <v>953</v>
      </c>
      <c r="C418" s="6" t="s">
        <v>19</v>
      </c>
      <c r="D418" s="6" t="s">
        <v>356</v>
      </c>
      <c r="E418" s="6" t="s">
        <v>121</v>
      </c>
      <c r="F418" s="6"/>
      <c r="G418" s="158">
        <f>G419</f>
        <v>0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75">
        <v>0</v>
      </c>
      <c r="Y418" s="59">
        <v>0</v>
      </c>
    </row>
    <row r="419" spans="1:25" ht="16.5" outlineLevel="6" thickBot="1">
      <c r="A419" s="96" t="s">
        <v>87</v>
      </c>
      <c r="B419" s="92">
        <v>953</v>
      </c>
      <c r="C419" s="93" t="s">
        <v>19</v>
      </c>
      <c r="D419" s="93" t="s">
        <v>356</v>
      </c>
      <c r="E419" s="93" t="s">
        <v>88</v>
      </c>
      <c r="F419" s="93"/>
      <c r="G419" s="159">
        <v>0</v>
      </c>
      <c r="H419" s="31" t="e">
        <f>#REF!+#REF!+#REF!+H434+H455+#REF!</f>
        <v>#REF!</v>
      </c>
      <c r="I419" s="31" t="e">
        <f>#REF!+#REF!+#REF!+I434+I455+#REF!</f>
        <v>#REF!</v>
      </c>
      <c r="J419" s="31" t="e">
        <f>#REF!+#REF!+#REF!+J434+J455+#REF!</f>
        <v>#REF!</v>
      </c>
      <c r="K419" s="31" t="e">
        <f>#REF!+#REF!+#REF!+K434+K455+#REF!</f>
        <v>#REF!</v>
      </c>
      <c r="L419" s="31" t="e">
        <f>#REF!+#REF!+#REF!+L434+L455+#REF!</f>
        <v>#REF!</v>
      </c>
      <c r="M419" s="31" t="e">
        <f>#REF!+#REF!+#REF!+M434+M455+#REF!</f>
        <v>#REF!</v>
      </c>
      <c r="N419" s="31" t="e">
        <f>#REF!+#REF!+#REF!+N434+N455+#REF!</f>
        <v>#REF!</v>
      </c>
      <c r="O419" s="31" t="e">
        <f>#REF!+#REF!+#REF!+O434+O455+#REF!</f>
        <v>#REF!</v>
      </c>
      <c r="P419" s="31" t="e">
        <f>#REF!+#REF!+#REF!+P434+P455+#REF!</f>
        <v>#REF!</v>
      </c>
      <c r="Q419" s="31" t="e">
        <f>#REF!+#REF!+#REF!+Q434+Q455+#REF!</f>
        <v>#REF!</v>
      </c>
      <c r="R419" s="31" t="e">
        <f>#REF!+#REF!+#REF!+R434+R455+#REF!</f>
        <v>#REF!</v>
      </c>
      <c r="S419" s="31" t="e">
        <f>#REF!+#REF!+#REF!+S434+S455+#REF!</f>
        <v>#REF!</v>
      </c>
      <c r="T419" s="31" t="e">
        <f>#REF!+#REF!+#REF!+T434+T455+#REF!</f>
        <v>#REF!</v>
      </c>
      <c r="U419" s="31" t="e">
        <f>#REF!+#REF!+#REF!+U434+U455+#REF!</f>
        <v>#REF!</v>
      </c>
      <c r="V419" s="31" t="e">
        <f>#REF!+#REF!+#REF!+V434+V455+#REF!</f>
        <v>#REF!</v>
      </c>
      <c r="W419" s="31" t="e">
        <f>#REF!+#REF!+#REF!+W434+W455+#REF!</f>
        <v>#REF!</v>
      </c>
      <c r="X419" s="69" t="e">
        <f>#REF!+#REF!+#REF!+X434+X455+#REF!</f>
        <v>#REF!</v>
      </c>
      <c r="Y419" s="59" t="e">
        <f>X419/G413*100</f>
        <v>#REF!</v>
      </c>
    </row>
    <row r="420" spans="1:25" ht="32.25" outlineLevel="6" thickBot="1">
      <c r="A420" s="137" t="s">
        <v>193</v>
      </c>
      <c r="B420" s="106">
        <v>953</v>
      </c>
      <c r="C420" s="91" t="s">
        <v>19</v>
      </c>
      <c r="D420" s="91" t="s">
        <v>357</v>
      </c>
      <c r="E420" s="91" t="s">
        <v>5</v>
      </c>
      <c r="F420" s="91"/>
      <c r="G420" s="157">
        <f>G421</f>
        <v>5776</v>
      </c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69"/>
      <c r="Y420" s="59"/>
    </row>
    <row r="421" spans="1:25" ht="16.5" outlineLevel="6" thickBot="1">
      <c r="A421" s="5" t="s">
        <v>122</v>
      </c>
      <c r="B421" s="21">
        <v>953</v>
      </c>
      <c r="C421" s="6" t="s">
        <v>19</v>
      </c>
      <c r="D421" s="6" t="s">
        <v>357</v>
      </c>
      <c r="E421" s="6" t="s">
        <v>121</v>
      </c>
      <c r="F421" s="6"/>
      <c r="G421" s="158">
        <f>G422</f>
        <v>5776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69"/>
      <c r="Y421" s="59"/>
    </row>
    <row r="422" spans="1:25" ht="48" outlineLevel="6" thickBot="1">
      <c r="A422" s="99" t="s">
        <v>212</v>
      </c>
      <c r="B422" s="92">
        <v>953</v>
      </c>
      <c r="C422" s="93" t="s">
        <v>19</v>
      </c>
      <c r="D422" s="93" t="s">
        <v>357</v>
      </c>
      <c r="E422" s="93" t="s">
        <v>89</v>
      </c>
      <c r="F422" s="93"/>
      <c r="G422" s="159">
        <v>5776</v>
      </c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69"/>
      <c r="Y422" s="59"/>
    </row>
    <row r="423" spans="1:25" ht="63.75" outlineLevel="6" thickBot="1">
      <c r="A423" s="138" t="s">
        <v>194</v>
      </c>
      <c r="B423" s="140">
        <v>953</v>
      </c>
      <c r="C423" s="107" t="s">
        <v>19</v>
      </c>
      <c r="D423" s="107" t="s">
        <v>358</v>
      </c>
      <c r="E423" s="107" t="s">
        <v>5</v>
      </c>
      <c r="F423" s="107"/>
      <c r="G423" s="161">
        <f>G424</f>
        <v>231255</v>
      </c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69"/>
      <c r="Y423" s="59"/>
    </row>
    <row r="424" spans="1:25" ht="23.25" customHeight="1" outlineLevel="6" thickBot="1">
      <c r="A424" s="5" t="s">
        <v>122</v>
      </c>
      <c r="B424" s="21">
        <v>953</v>
      </c>
      <c r="C424" s="6" t="s">
        <v>19</v>
      </c>
      <c r="D424" s="6" t="s">
        <v>358</v>
      </c>
      <c r="E424" s="6" t="s">
        <v>121</v>
      </c>
      <c r="F424" s="6"/>
      <c r="G424" s="158">
        <f>G425</f>
        <v>231255</v>
      </c>
      <c r="H424" s="83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5"/>
      <c r="Y424" s="59"/>
    </row>
    <row r="425" spans="1:25" ht="18.75" customHeight="1" outlineLevel="6" thickBot="1">
      <c r="A425" s="99" t="s">
        <v>212</v>
      </c>
      <c r="B425" s="92">
        <v>953</v>
      </c>
      <c r="C425" s="93" t="s">
        <v>19</v>
      </c>
      <c r="D425" s="93" t="s">
        <v>358</v>
      </c>
      <c r="E425" s="93" t="s">
        <v>89</v>
      </c>
      <c r="F425" s="93"/>
      <c r="G425" s="159">
        <v>231255</v>
      </c>
      <c r="H425" s="83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5"/>
      <c r="Y425" s="59"/>
    </row>
    <row r="426" spans="1:25" ht="19.5" customHeight="1" outlineLevel="6" thickBot="1">
      <c r="A426" s="114" t="s">
        <v>215</v>
      </c>
      <c r="B426" s="90">
        <v>953</v>
      </c>
      <c r="C426" s="91" t="s">
        <v>19</v>
      </c>
      <c r="D426" s="91" t="s">
        <v>359</v>
      </c>
      <c r="E426" s="91" t="s">
        <v>5</v>
      </c>
      <c r="F426" s="91"/>
      <c r="G426" s="157">
        <f>G427+G429</f>
        <v>0</v>
      </c>
      <c r="H426" s="83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5"/>
      <c r="Y426" s="59"/>
    </row>
    <row r="427" spans="1:25" ht="20.25" customHeight="1" outlineLevel="6" thickBot="1">
      <c r="A427" s="5" t="s">
        <v>101</v>
      </c>
      <c r="B427" s="21">
        <v>953</v>
      </c>
      <c r="C427" s="6" t="s">
        <v>19</v>
      </c>
      <c r="D427" s="6" t="s">
        <v>359</v>
      </c>
      <c r="E427" s="6" t="s">
        <v>95</v>
      </c>
      <c r="F427" s="6"/>
      <c r="G427" s="158">
        <f>G428</f>
        <v>0</v>
      </c>
      <c r="H427" s="55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75">
        <v>2744.868</v>
      </c>
      <c r="Y427" s="59" t="e">
        <f>X427/#REF!*100</f>
        <v>#REF!</v>
      </c>
    </row>
    <row r="428" spans="1:25" ht="32.25" outlineLevel="6" thickBot="1">
      <c r="A428" s="88" t="s">
        <v>103</v>
      </c>
      <c r="B428" s="92">
        <v>953</v>
      </c>
      <c r="C428" s="93" t="s">
        <v>19</v>
      </c>
      <c r="D428" s="93" t="s">
        <v>359</v>
      </c>
      <c r="E428" s="93" t="s">
        <v>97</v>
      </c>
      <c r="F428" s="93"/>
      <c r="G428" s="159">
        <v>0</v>
      </c>
      <c r="H428" s="55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75"/>
      <c r="Y428" s="59"/>
    </row>
    <row r="429" spans="1:25" ht="16.5" outlineLevel="6" thickBot="1">
      <c r="A429" s="5" t="s">
        <v>122</v>
      </c>
      <c r="B429" s="21">
        <v>953</v>
      </c>
      <c r="C429" s="6" t="s">
        <v>19</v>
      </c>
      <c r="D429" s="6" t="s">
        <v>359</v>
      </c>
      <c r="E429" s="6" t="s">
        <v>121</v>
      </c>
      <c r="F429" s="6"/>
      <c r="G429" s="158">
        <f>G430</f>
        <v>0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75"/>
      <c r="Y429" s="59"/>
    </row>
    <row r="430" spans="1:25" ht="48" outlineLevel="6" thickBot="1">
      <c r="A430" s="99" t="s">
        <v>212</v>
      </c>
      <c r="B430" s="92">
        <v>953</v>
      </c>
      <c r="C430" s="93" t="s">
        <v>19</v>
      </c>
      <c r="D430" s="93" t="s">
        <v>359</v>
      </c>
      <c r="E430" s="93" t="s">
        <v>89</v>
      </c>
      <c r="F430" s="93"/>
      <c r="G430" s="159">
        <v>0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75"/>
      <c r="Y430" s="59"/>
    </row>
    <row r="431" spans="1:25" ht="32.25" outlineLevel="6" thickBot="1">
      <c r="A431" s="138" t="s">
        <v>402</v>
      </c>
      <c r="B431" s="140">
        <v>953</v>
      </c>
      <c r="C431" s="107" t="s">
        <v>19</v>
      </c>
      <c r="D431" s="107" t="s">
        <v>401</v>
      </c>
      <c r="E431" s="107" t="s">
        <v>5</v>
      </c>
      <c r="F431" s="107"/>
      <c r="G431" s="161">
        <f>G432</f>
        <v>4920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75"/>
      <c r="Y431" s="59"/>
    </row>
    <row r="432" spans="1:25" ht="16.5" outlineLevel="6" thickBot="1">
      <c r="A432" s="5" t="s">
        <v>122</v>
      </c>
      <c r="B432" s="21">
        <v>953</v>
      </c>
      <c r="C432" s="6" t="s">
        <v>19</v>
      </c>
      <c r="D432" s="6" t="s">
        <v>401</v>
      </c>
      <c r="E432" s="6" t="s">
        <v>121</v>
      </c>
      <c r="F432" s="6"/>
      <c r="G432" s="158">
        <f>G433</f>
        <v>4920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/>
      <c r="Y432" s="59"/>
    </row>
    <row r="433" spans="1:25" ht="16.5" outlineLevel="6" thickBot="1">
      <c r="A433" s="96" t="s">
        <v>87</v>
      </c>
      <c r="B433" s="92">
        <v>953</v>
      </c>
      <c r="C433" s="93" t="s">
        <v>19</v>
      </c>
      <c r="D433" s="93" t="s">
        <v>401</v>
      </c>
      <c r="E433" s="93" t="s">
        <v>88</v>
      </c>
      <c r="F433" s="93"/>
      <c r="G433" s="159">
        <v>4920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</row>
    <row r="434" spans="1:25" ht="32.25" outlineLevel="6" thickBot="1">
      <c r="A434" s="13" t="s">
        <v>195</v>
      </c>
      <c r="B434" s="20">
        <v>953</v>
      </c>
      <c r="C434" s="9" t="s">
        <v>19</v>
      </c>
      <c r="D434" s="9" t="s">
        <v>360</v>
      </c>
      <c r="E434" s="9" t="s">
        <v>5</v>
      </c>
      <c r="F434" s="9"/>
      <c r="G434" s="155">
        <f>G435</f>
        <v>18537.2</v>
      </c>
      <c r="H434" s="32">
        <f aca="true" t="shared" si="69" ref="H434:X434">H440</f>
        <v>0</v>
      </c>
      <c r="I434" s="32">
        <f t="shared" si="69"/>
        <v>0</v>
      </c>
      <c r="J434" s="32">
        <f t="shared" si="69"/>
        <v>0</v>
      </c>
      <c r="K434" s="32">
        <f t="shared" si="69"/>
        <v>0</v>
      </c>
      <c r="L434" s="32">
        <f t="shared" si="69"/>
        <v>0</v>
      </c>
      <c r="M434" s="32">
        <f t="shared" si="69"/>
        <v>0</v>
      </c>
      <c r="N434" s="32">
        <f t="shared" si="69"/>
        <v>0</v>
      </c>
      <c r="O434" s="32">
        <f t="shared" si="69"/>
        <v>0</v>
      </c>
      <c r="P434" s="32">
        <f t="shared" si="69"/>
        <v>0</v>
      </c>
      <c r="Q434" s="32">
        <f t="shared" si="69"/>
        <v>0</v>
      </c>
      <c r="R434" s="32">
        <f t="shared" si="69"/>
        <v>0</v>
      </c>
      <c r="S434" s="32">
        <f t="shared" si="69"/>
        <v>0</v>
      </c>
      <c r="T434" s="32">
        <f t="shared" si="69"/>
        <v>0</v>
      </c>
      <c r="U434" s="32">
        <f t="shared" si="69"/>
        <v>0</v>
      </c>
      <c r="V434" s="32">
        <f t="shared" si="69"/>
        <v>0</v>
      </c>
      <c r="W434" s="32">
        <f t="shared" si="69"/>
        <v>0</v>
      </c>
      <c r="X434" s="67">
        <f t="shared" si="69"/>
        <v>3215.05065</v>
      </c>
      <c r="Y434" s="59">
        <f>X434/G425*100</f>
        <v>1.3902621132516053</v>
      </c>
    </row>
    <row r="435" spans="1:25" ht="32.25" outlineLevel="6" thickBot="1">
      <c r="A435" s="94" t="s">
        <v>196</v>
      </c>
      <c r="B435" s="90">
        <v>953</v>
      </c>
      <c r="C435" s="91" t="s">
        <v>19</v>
      </c>
      <c r="D435" s="91" t="s">
        <v>361</v>
      </c>
      <c r="E435" s="91" t="s">
        <v>5</v>
      </c>
      <c r="F435" s="91"/>
      <c r="G435" s="157">
        <f>G436</f>
        <v>18537.2</v>
      </c>
      <c r="H435" s="83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152"/>
      <c r="Y435" s="59"/>
    </row>
    <row r="436" spans="1:25" ht="16.5" outlineLevel="6" thickBot="1">
      <c r="A436" s="5" t="s">
        <v>122</v>
      </c>
      <c r="B436" s="21">
        <v>953</v>
      </c>
      <c r="C436" s="6" t="s">
        <v>19</v>
      </c>
      <c r="D436" s="6" t="s">
        <v>361</v>
      </c>
      <c r="E436" s="6" t="s">
        <v>121</v>
      </c>
      <c r="F436" s="6"/>
      <c r="G436" s="158">
        <f>G437+G438</f>
        <v>18537.2</v>
      </c>
      <c r="H436" s="83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152"/>
      <c r="Y436" s="59"/>
    </row>
    <row r="437" spans="1:25" ht="48" outlineLevel="6" thickBot="1">
      <c r="A437" s="99" t="s">
        <v>212</v>
      </c>
      <c r="B437" s="92">
        <v>953</v>
      </c>
      <c r="C437" s="93" t="s">
        <v>19</v>
      </c>
      <c r="D437" s="93" t="s">
        <v>361</v>
      </c>
      <c r="E437" s="93" t="s">
        <v>89</v>
      </c>
      <c r="F437" s="93"/>
      <c r="G437" s="159">
        <v>18537.2</v>
      </c>
      <c r="H437" s="83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152"/>
      <c r="Y437" s="59"/>
    </row>
    <row r="438" spans="1:25" ht="16.5" outlineLevel="6" thickBot="1">
      <c r="A438" s="96" t="s">
        <v>87</v>
      </c>
      <c r="B438" s="92">
        <v>953</v>
      </c>
      <c r="C438" s="93" t="s">
        <v>19</v>
      </c>
      <c r="D438" s="93" t="s">
        <v>375</v>
      </c>
      <c r="E438" s="93" t="s">
        <v>88</v>
      </c>
      <c r="F438" s="93"/>
      <c r="G438" s="159">
        <v>0</v>
      </c>
      <c r="H438" s="83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152"/>
      <c r="Y438" s="59"/>
    </row>
    <row r="439" spans="1:25" ht="32.25" outlineLevel="6" thickBot="1">
      <c r="A439" s="135" t="s">
        <v>250</v>
      </c>
      <c r="B439" s="20">
        <v>953</v>
      </c>
      <c r="C439" s="9" t="s">
        <v>19</v>
      </c>
      <c r="D439" s="9" t="s">
        <v>352</v>
      </c>
      <c r="E439" s="9" t="s">
        <v>5</v>
      </c>
      <c r="F439" s="9"/>
      <c r="G439" s="10">
        <f>G443+G440</f>
        <v>0</v>
      </c>
      <c r="H439" s="83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152"/>
      <c r="Y439" s="59"/>
    </row>
    <row r="440" spans="1:25" ht="32.25" outlineLevel="6" thickBot="1">
      <c r="A440" s="125" t="s">
        <v>259</v>
      </c>
      <c r="B440" s="90">
        <v>953</v>
      </c>
      <c r="C440" s="91" t="s">
        <v>19</v>
      </c>
      <c r="D440" s="91" t="s">
        <v>362</v>
      </c>
      <c r="E440" s="91" t="s">
        <v>5</v>
      </c>
      <c r="F440" s="91"/>
      <c r="G440" s="157">
        <f>G441</f>
        <v>0</v>
      </c>
      <c r="H440" s="26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44"/>
      <c r="X440" s="65">
        <v>3215.05065</v>
      </c>
      <c r="Y440" s="59">
        <f>X440/G434*100</f>
        <v>17.3437771076538</v>
      </c>
    </row>
    <row r="441" spans="1:25" ht="16.5" outlineLevel="6" thickBot="1">
      <c r="A441" s="5" t="s">
        <v>122</v>
      </c>
      <c r="B441" s="21">
        <v>953</v>
      </c>
      <c r="C441" s="6" t="s">
        <v>19</v>
      </c>
      <c r="D441" s="6" t="s">
        <v>362</v>
      </c>
      <c r="E441" s="6" t="s">
        <v>121</v>
      </c>
      <c r="F441" s="6"/>
      <c r="G441" s="158">
        <f>G442</f>
        <v>0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75"/>
      <c r="Y441" s="59"/>
    </row>
    <row r="442" spans="1:25" ht="16.5" outlineLevel="6" thickBot="1">
      <c r="A442" s="96" t="s">
        <v>87</v>
      </c>
      <c r="B442" s="92">
        <v>953</v>
      </c>
      <c r="C442" s="93" t="s">
        <v>19</v>
      </c>
      <c r="D442" s="93" t="s">
        <v>362</v>
      </c>
      <c r="E442" s="93" t="s">
        <v>88</v>
      </c>
      <c r="F442" s="93"/>
      <c r="G442" s="159">
        <v>0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75"/>
      <c r="Y442" s="59"/>
    </row>
    <row r="443" spans="1:25" ht="32.25" outlineLevel="6" thickBot="1">
      <c r="A443" s="125" t="s">
        <v>223</v>
      </c>
      <c r="B443" s="90">
        <v>953</v>
      </c>
      <c r="C443" s="91" t="s">
        <v>19</v>
      </c>
      <c r="D443" s="91" t="s">
        <v>363</v>
      </c>
      <c r="E443" s="91" t="s">
        <v>5</v>
      </c>
      <c r="F443" s="91"/>
      <c r="G443" s="16">
        <f>G444</f>
        <v>0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75"/>
      <c r="Y443" s="59"/>
    </row>
    <row r="444" spans="1:25" ht="16.5" outlineLevel="6" thickBot="1">
      <c r="A444" s="5" t="s">
        <v>122</v>
      </c>
      <c r="B444" s="21">
        <v>953</v>
      </c>
      <c r="C444" s="6" t="s">
        <v>19</v>
      </c>
      <c r="D444" s="6" t="s">
        <v>363</v>
      </c>
      <c r="E444" s="6" t="s">
        <v>121</v>
      </c>
      <c r="F444" s="6"/>
      <c r="G444" s="7">
        <f>G445</f>
        <v>0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</row>
    <row r="445" spans="1:25" ht="16.5" outlineLevel="6" thickBot="1">
      <c r="A445" s="96" t="s">
        <v>87</v>
      </c>
      <c r="B445" s="92">
        <v>953</v>
      </c>
      <c r="C445" s="93" t="s">
        <v>19</v>
      </c>
      <c r="D445" s="93" t="s">
        <v>363</v>
      </c>
      <c r="E445" s="93" t="s">
        <v>88</v>
      </c>
      <c r="F445" s="93"/>
      <c r="G445" s="98">
        <v>0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</row>
    <row r="446" spans="1:25" ht="32.25" outlineLevel="6" thickBot="1">
      <c r="A446" s="80" t="s">
        <v>390</v>
      </c>
      <c r="B446" s="20">
        <v>953</v>
      </c>
      <c r="C446" s="9" t="s">
        <v>19</v>
      </c>
      <c r="D446" s="9" t="s">
        <v>391</v>
      </c>
      <c r="E446" s="9" t="s">
        <v>5</v>
      </c>
      <c r="F446" s="9"/>
      <c r="G446" s="155">
        <f>G447</f>
        <v>20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</row>
    <row r="447" spans="1:25" ht="19.5" outlineLevel="6" thickBot="1">
      <c r="A447" s="5" t="s">
        <v>122</v>
      </c>
      <c r="B447" s="21">
        <v>953</v>
      </c>
      <c r="C447" s="6" t="s">
        <v>19</v>
      </c>
      <c r="D447" s="6" t="s">
        <v>393</v>
      </c>
      <c r="E447" s="6" t="s">
        <v>394</v>
      </c>
      <c r="F447" s="78"/>
      <c r="G447" s="158">
        <f>G448</f>
        <v>20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</row>
    <row r="448" spans="1:25" ht="19.5" outlineLevel="6" thickBot="1">
      <c r="A448" s="96" t="s">
        <v>87</v>
      </c>
      <c r="B448" s="92">
        <v>953</v>
      </c>
      <c r="C448" s="93" t="s">
        <v>19</v>
      </c>
      <c r="D448" s="93" t="s">
        <v>393</v>
      </c>
      <c r="E448" s="93" t="s">
        <v>88</v>
      </c>
      <c r="F448" s="97"/>
      <c r="G448" s="159">
        <v>20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</row>
    <row r="449" spans="1:25" ht="16.5" outlineLevel="6" thickBot="1">
      <c r="A449" s="124" t="s">
        <v>197</v>
      </c>
      <c r="B449" s="18">
        <v>953</v>
      </c>
      <c r="C449" s="39" t="s">
        <v>20</v>
      </c>
      <c r="D449" s="39" t="s">
        <v>272</v>
      </c>
      <c r="E449" s="39" t="s">
        <v>5</v>
      </c>
      <c r="F449" s="39"/>
      <c r="G449" s="160">
        <f>G450</f>
        <v>4037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</row>
    <row r="450" spans="1:25" ht="16.5" outlineLevel="6" thickBot="1">
      <c r="A450" s="8" t="s">
        <v>251</v>
      </c>
      <c r="B450" s="19">
        <v>953</v>
      </c>
      <c r="C450" s="9" t="s">
        <v>20</v>
      </c>
      <c r="D450" s="9" t="s">
        <v>347</v>
      </c>
      <c r="E450" s="9" t="s">
        <v>5</v>
      </c>
      <c r="F450" s="9"/>
      <c r="G450" s="155">
        <f>G451+G463</f>
        <v>4037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</row>
    <row r="451" spans="1:25" ht="16.5" outlineLevel="6" thickBot="1">
      <c r="A451" s="102" t="s">
        <v>136</v>
      </c>
      <c r="B451" s="132">
        <v>953</v>
      </c>
      <c r="C451" s="91" t="s">
        <v>20</v>
      </c>
      <c r="D451" s="91" t="s">
        <v>354</v>
      </c>
      <c r="E451" s="91" t="s">
        <v>5</v>
      </c>
      <c r="F451" s="91"/>
      <c r="G451" s="157">
        <f>G452+G455+G458</f>
        <v>3875.44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</row>
    <row r="452" spans="1:25" ht="48" outlineLevel="6" thickBot="1">
      <c r="A452" s="102" t="s">
        <v>198</v>
      </c>
      <c r="B452" s="132">
        <v>953</v>
      </c>
      <c r="C452" s="91" t="s">
        <v>20</v>
      </c>
      <c r="D452" s="91" t="s">
        <v>365</v>
      </c>
      <c r="E452" s="91" t="s">
        <v>5</v>
      </c>
      <c r="F452" s="91"/>
      <c r="G452" s="157">
        <f>G453</f>
        <v>0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</row>
    <row r="453" spans="1:25" ht="32.25" outlineLevel="6" thickBot="1">
      <c r="A453" s="5" t="s">
        <v>101</v>
      </c>
      <c r="B453" s="21">
        <v>953</v>
      </c>
      <c r="C453" s="6" t="s">
        <v>20</v>
      </c>
      <c r="D453" s="6" t="s">
        <v>365</v>
      </c>
      <c r="E453" s="6" t="s">
        <v>95</v>
      </c>
      <c r="F453" s="6"/>
      <c r="G453" s="158">
        <f>G454</f>
        <v>0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</row>
    <row r="454" spans="1:25" ht="32.25" outlineLevel="6" thickBot="1">
      <c r="A454" s="88" t="s">
        <v>103</v>
      </c>
      <c r="B454" s="92">
        <v>953</v>
      </c>
      <c r="C454" s="93" t="s">
        <v>20</v>
      </c>
      <c r="D454" s="93" t="s">
        <v>365</v>
      </c>
      <c r="E454" s="93" t="s">
        <v>97</v>
      </c>
      <c r="F454" s="93"/>
      <c r="G454" s="159">
        <v>0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</row>
    <row r="455" spans="1:25" ht="48" outlineLevel="6" thickBot="1">
      <c r="A455" s="102" t="s">
        <v>199</v>
      </c>
      <c r="B455" s="132">
        <v>953</v>
      </c>
      <c r="C455" s="91" t="s">
        <v>20</v>
      </c>
      <c r="D455" s="91" t="s">
        <v>366</v>
      </c>
      <c r="E455" s="91" t="s">
        <v>5</v>
      </c>
      <c r="F455" s="91"/>
      <c r="G455" s="157">
        <f>G456</f>
        <v>700</v>
      </c>
      <c r="H455" s="32">
        <f aca="true" t="shared" si="70" ref="H455:X455">H456</f>
        <v>0</v>
      </c>
      <c r="I455" s="32">
        <f t="shared" si="70"/>
        <v>0</v>
      </c>
      <c r="J455" s="32">
        <f t="shared" si="70"/>
        <v>0</v>
      </c>
      <c r="K455" s="32">
        <f t="shared" si="70"/>
        <v>0</v>
      </c>
      <c r="L455" s="32">
        <f t="shared" si="70"/>
        <v>0</v>
      </c>
      <c r="M455" s="32">
        <f t="shared" si="70"/>
        <v>0</v>
      </c>
      <c r="N455" s="32">
        <f t="shared" si="70"/>
        <v>0</v>
      </c>
      <c r="O455" s="32">
        <f t="shared" si="70"/>
        <v>0</v>
      </c>
      <c r="P455" s="32">
        <f t="shared" si="70"/>
        <v>0</v>
      </c>
      <c r="Q455" s="32">
        <f t="shared" si="70"/>
        <v>0</v>
      </c>
      <c r="R455" s="32">
        <f t="shared" si="70"/>
        <v>0</v>
      </c>
      <c r="S455" s="32">
        <f t="shared" si="70"/>
        <v>0</v>
      </c>
      <c r="T455" s="32">
        <f t="shared" si="70"/>
        <v>0</v>
      </c>
      <c r="U455" s="32">
        <f t="shared" si="70"/>
        <v>0</v>
      </c>
      <c r="V455" s="32">
        <f t="shared" si="70"/>
        <v>0</v>
      </c>
      <c r="W455" s="32">
        <f t="shared" si="70"/>
        <v>0</v>
      </c>
      <c r="X455" s="67">
        <f t="shared" si="70"/>
        <v>82757.514</v>
      </c>
      <c r="Y455" s="59">
        <f>X455/G449*100</f>
        <v>2049.975575922715</v>
      </c>
    </row>
    <row r="456" spans="1:25" ht="21.75" customHeight="1" outlineLevel="6" thickBot="1">
      <c r="A456" s="5" t="s">
        <v>122</v>
      </c>
      <c r="B456" s="21">
        <v>953</v>
      </c>
      <c r="C456" s="6" t="s">
        <v>20</v>
      </c>
      <c r="D456" s="6" t="s">
        <v>366</v>
      </c>
      <c r="E456" s="6" t="s">
        <v>121</v>
      </c>
      <c r="F456" s="6"/>
      <c r="G456" s="158">
        <f>G457</f>
        <v>700</v>
      </c>
      <c r="H456" s="26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44"/>
      <c r="X456" s="65">
        <v>82757.514</v>
      </c>
      <c r="Y456" s="59">
        <f>X456/G450*100</f>
        <v>2049.975575922715</v>
      </c>
    </row>
    <row r="457" spans="1:25" ht="16.5" outlineLevel="6" thickBot="1">
      <c r="A457" s="96" t="s">
        <v>87</v>
      </c>
      <c r="B457" s="134">
        <v>953</v>
      </c>
      <c r="C457" s="93" t="s">
        <v>20</v>
      </c>
      <c r="D457" s="93" t="s">
        <v>366</v>
      </c>
      <c r="E457" s="93" t="s">
        <v>88</v>
      </c>
      <c r="F457" s="93"/>
      <c r="G457" s="159">
        <v>700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</row>
    <row r="458" spans="1:25" ht="16.5" outlineLevel="6" thickBot="1">
      <c r="A458" s="114" t="s">
        <v>200</v>
      </c>
      <c r="B458" s="90">
        <v>953</v>
      </c>
      <c r="C458" s="107" t="s">
        <v>20</v>
      </c>
      <c r="D458" s="107" t="s">
        <v>367</v>
      </c>
      <c r="E458" s="107" t="s">
        <v>5</v>
      </c>
      <c r="F458" s="107"/>
      <c r="G458" s="161">
        <f>G459+G462</f>
        <v>3175.44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</row>
    <row r="459" spans="1:25" ht="32.25" outlineLevel="6" thickBot="1">
      <c r="A459" s="5" t="s">
        <v>101</v>
      </c>
      <c r="B459" s="21">
        <v>953</v>
      </c>
      <c r="C459" s="6" t="s">
        <v>20</v>
      </c>
      <c r="D459" s="6" t="s">
        <v>367</v>
      </c>
      <c r="E459" s="6" t="s">
        <v>95</v>
      </c>
      <c r="F459" s="6"/>
      <c r="G459" s="158">
        <f>G460</f>
        <v>0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</row>
    <row r="460" spans="1:25" ht="32.25" outlineLevel="6" thickBot="1">
      <c r="A460" s="88" t="s">
        <v>103</v>
      </c>
      <c r="B460" s="92">
        <v>953</v>
      </c>
      <c r="C460" s="93" t="s">
        <v>20</v>
      </c>
      <c r="D460" s="93" t="s">
        <v>367</v>
      </c>
      <c r="E460" s="93" t="s">
        <v>97</v>
      </c>
      <c r="F460" s="93"/>
      <c r="G460" s="159">
        <v>0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</row>
    <row r="461" spans="1:25" ht="16.5" outlineLevel="6" thickBot="1">
      <c r="A461" s="5" t="s">
        <v>122</v>
      </c>
      <c r="B461" s="21">
        <v>953</v>
      </c>
      <c r="C461" s="6" t="s">
        <v>20</v>
      </c>
      <c r="D461" s="6" t="s">
        <v>367</v>
      </c>
      <c r="E461" s="6" t="s">
        <v>121</v>
      </c>
      <c r="F461" s="6"/>
      <c r="G461" s="158">
        <f>G462</f>
        <v>3175.44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</row>
    <row r="462" spans="1:25" ht="48" outlineLevel="6" thickBot="1">
      <c r="A462" s="99" t="s">
        <v>212</v>
      </c>
      <c r="B462" s="92">
        <v>953</v>
      </c>
      <c r="C462" s="93" t="s">
        <v>20</v>
      </c>
      <c r="D462" s="93" t="s">
        <v>367</v>
      </c>
      <c r="E462" s="93" t="s">
        <v>89</v>
      </c>
      <c r="F462" s="93"/>
      <c r="G462" s="159">
        <v>3175.44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</row>
    <row r="463" spans="1:25" ht="32.25" outlineLevel="6" thickBot="1">
      <c r="A463" s="150" t="s">
        <v>201</v>
      </c>
      <c r="B463" s="90">
        <v>953</v>
      </c>
      <c r="C463" s="91" t="s">
        <v>20</v>
      </c>
      <c r="D463" s="91" t="s">
        <v>368</v>
      </c>
      <c r="E463" s="91" t="s">
        <v>5</v>
      </c>
      <c r="F463" s="91"/>
      <c r="G463" s="157">
        <f>G464</f>
        <v>161.56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</row>
    <row r="464" spans="1:25" ht="32.25" outlineLevel="6" thickBot="1">
      <c r="A464" s="5" t="s">
        <v>126</v>
      </c>
      <c r="B464" s="21">
        <v>953</v>
      </c>
      <c r="C464" s="6" t="s">
        <v>20</v>
      </c>
      <c r="D464" s="6" t="s">
        <v>369</v>
      </c>
      <c r="E464" s="6" t="s">
        <v>124</v>
      </c>
      <c r="F464" s="6"/>
      <c r="G464" s="158">
        <f>G465</f>
        <v>161.56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</row>
    <row r="465" spans="1:25" ht="32.25" outlineLevel="6" thickBot="1">
      <c r="A465" s="88" t="s">
        <v>127</v>
      </c>
      <c r="B465" s="92">
        <v>953</v>
      </c>
      <c r="C465" s="93" t="s">
        <v>20</v>
      </c>
      <c r="D465" s="93" t="s">
        <v>369</v>
      </c>
      <c r="E465" s="93" t="s">
        <v>125</v>
      </c>
      <c r="F465" s="93"/>
      <c r="G465" s="159">
        <v>161.56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</row>
    <row r="466" spans="1:25" ht="16.5" outlineLevel="6" thickBot="1">
      <c r="A466" s="124" t="s">
        <v>34</v>
      </c>
      <c r="B466" s="18">
        <v>953</v>
      </c>
      <c r="C466" s="39" t="s">
        <v>13</v>
      </c>
      <c r="D466" s="39" t="s">
        <v>272</v>
      </c>
      <c r="E466" s="39" t="s">
        <v>5</v>
      </c>
      <c r="F466" s="39"/>
      <c r="G466" s="160">
        <f>G471+G467</f>
        <v>10463.095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</row>
    <row r="467" spans="1:25" ht="32.25" outlineLevel="6" thickBot="1">
      <c r="A467" s="112" t="s">
        <v>137</v>
      </c>
      <c r="B467" s="19">
        <v>953</v>
      </c>
      <c r="C467" s="9" t="s">
        <v>13</v>
      </c>
      <c r="D467" s="9" t="s">
        <v>273</v>
      </c>
      <c r="E467" s="9" t="s">
        <v>5</v>
      </c>
      <c r="F467" s="39"/>
      <c r="G467" s="155">
        <f>G468</f>
        <v>0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</row>
    <row r="468" spans="1:25" ht="32.25" outlineLevel="6" thickBot="1">
      <c r="A468" s="112" t="s">
        <v>138</v>
      </c>
      <c r="B468" s="19">
        <v>953</v>
      </c>
      <c r="C468" s="11" t="s">
        <v>13</v>
      </c>
      <c r="D468" s="11" t="s">
        <v>274</v>
      </c>
      <c r="E468" s="11" t="s">
        <v>5</v>
      </c>
      <c r="F468" s="39"/>
      <c r="G468" s="155">
        <f>G469</f>
        <v>0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</row>
    <row r="469" spans="1:25" ht="16.5" outlineLevel="6" thickBot="1">
      <c r="A469" s="94" t="s">
        <v>143</v>
      </c>
      <c r="B469" s="90">
        <v>953</v>
      </c>
      <c r="C469" s="91" t="s">
        <v>13</v>
      </c>
      <c r="D469" s="91" t="s">
        <v>278</v>
      </c>
      <c r="E469" s="91" t="s">
        <v>5</v>
      </c>
      <c r="F469" s="91"/>
      <c r="G469" s="145">
        <f>G470</f>
        <v>0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16.5" outlineLevel="6" thickBot="1">
      <c r="A470" s="5" t="s">
        <v>112</v>
      </c>
      <c r="B470" s="21">
        <v>953</v>
      </c>
      <c r="C470" s="6" t="s">
        <v>13</v>
      </c>
      <c r="D470" s="6" t="s">
        <v>278</v>
      </c>
      <c r="E470" s="6" t="s">
        <v>232</v>
      </c>
      <c r="F470" s="6"/>
      <c r="G470" s="149">
        <v>0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16.5" outlineLevel="6" thickBot="1">
      <c r="A471" s="80" t="s">
        <v>249</v>
      </c>
      <c r="B471" s="19">
        <v>953</v>
      </c>
      <c r="C471" s="11" t="s">
        <v>13</v>
      </c>
      <c r="D471" s="11" t="s">
        <v>347</v>
      </c>
      <c r="E471" s="11" t="s">
        <v>5</v>
      </c>
      <c r="F471" s="11"/>
      <c r="G471" s="156">
        <f>G472</f>
        <v>10463.095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1:25" ht="32.25" outlineLevel="6" thickBot="1">
      <c r="A472" s="80" t="s">
        <v>201</v>
      </c>
      <c r="B472" s="19">
        <v>953</v>
      </c>
      <c r="C472" s="11" t="s">
        <v>13</v>
      </c>
      <c r="D472" s="11" t="s">
        <v>370</v>
      </c>
      <c r="E472" s="11" t="s">
        <v>5</v>
      </c>
      <c r="F472" s="11"/>
      <c r="G472" s="156">
        <f>G473</f>
        <v>10463.095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32.25" outlineLevel="6" thickBot="1">
      <c r="A473" s="94" t="s">
        <v>144</v>
      </c>
      <c r="B473" s="90">
        <v>953</v>
      </c>
      <c r="C473" s="91" t="s">
        <v>13</v>
      </c>
      <c r="D473" s="91" t="s">
        <v>371</v>
      </c>
      <c r="E473" s="91" t="s">
        <v>5</v>
      </c>
      <c r="F473" s="91"/>
      <c r="G473" s="157">
        <f>G474+G478+G481</f>
        <v>10463.095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1:25" ht="16.5" outlineLevel="6" thickBot="1">
      <c r="A474" s="5" t="s">
        <v>114</v>
      </c>
      <c r="B474" s="21">
        <v>953</v>
      </c>
      <c r="C474" s="6" t="s">
        <v>13</v>
      </c>
      <c r="D474" s="6" t="s">
        <v>371</v>
      </c>
      <c r="E474" s="6" t="s">
        <v>113</v>
      </c>
      <c r="F474" s="6"/>
      <c r="G474" s="158">
        <f>G475+G476+G477</f>
        <v>8394.195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</row>
    <row r="475" spans="1:25" ht="16.5" outlineLevel="6" thickBot="1">
      <c r="A475" s="88" t="s">
        <v>268</v>
      </c>
      <c r="B475" s="92">
        <v>953</v>
      </c>
      <c r="C475" s="93" t="s">
        <v>13</v>
      </c>
      <c r="D475" s="93" t="s">
        <v>371</v>
      </c>
      <c r="E475" s="93" t="s">
        <v>115</v>
      </c>
      <c r="F475" s="93"/>
      <c r="G475" s="159">
        <v>7157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</row>
    <row r="476" spans="1:25" ht="32.25" outlineLevel="6" thickBot="1">
      <c r="A476" s="88" t="s">
        <v>270</v>
      </c>
      <c r="B476" s="92">
        <v>953</v>
      </c>
      <c r="C476" s="93" t="s">
        <v>13</v>
      </c>
      <c r="D476" s="93" t="s">
        <v>371</v>
      </c>
      <c r="E476" s="93" t="s">
        <v>116</v>
      </c>
      <c r="F476" s="93"/>
      <c r="G476" s="159">
        <v>0</v>
      </c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75"/>
      <c r="Y476" s="59"/>
    </row>
    <row r="477" spans="1:25" ht="48" outlineLevel="6" thickBot="1">
      <c r="A477" s="88" t="s">
        <v>266</v>
      </c>
      <c r="B477" s="92">
        <v>953</v>
      </c>
      <c r="C477" s="93" t="s">
        <v>13</v>
      </c>
      <c r="D477" s="93" t="s">
        <v>371</v>
      </c>
      <c r="E477" s="93" t="s">
        <v>267</v>
      </c>
      <c r="F477" s="93"/>
      <c r="G477" s="159">
        <v>1237.195</v>
      </c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5"/>
      <c r="Y477" s="59"/>
    </row>
    <row r="478" spans="1:25" ht="32.25" outlineLevel="6" thickBot="1">
      <c r="A478" s="5" t="s">
        <v>101</v>
      </c>
      <c r="B478" s="21">
        <v>953</v>
      </c>
      <c r="C478" s="6" t="s">
        <v>13</v>
      </c>
      <c r="D478" s="6" t="s">
        <v>371</v>
      </c>
      <c r="E478" s="6" t="s">
        <v>95</v>
      </c>
      <c r="F478" s="6"/>
      <c r="G478" s="158">
        <f>G479+G480</f>
        <v>1975.9</v>
      </c>
      <c r="H478" s="55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5"/>
      <c r="Y478" s="59"/>
    </row>
    <row r="479" spans="1:25" ht="32.25" outlineLevel="6" thickBot="1">
      <c r="A479" s="88" t="s">
        <v>102</v>
      </c>
      <c r="B479" s="92">
        <v>953</v>
      </c>
      <c r="C479" s="93" t="s">
        <v>13</v>
      </c>
      <c r="D479" s="93" t="s">
        <v>371</v>
      </c>
      <c r="E479" s="93" t="s">
        <v>96</v>
      </c>
      <c r="F479" s="93"/>
      <c r="G479" s="159">
        <v>0</v>
      </c>
      <c r="H479" s="55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5"/>
      <c r="Y479" s="59"/>
    </row>
    <row r="480" spans="1:25" ht="19.5" customHeight="1" outlineLevel="6" thickBot="1">
      <c r="A480" s="88" t="s">
        <v>103</v>
      </c>
      <c r="B480" s="92">
        <v>953</v>
      </c>
      <c r="C480" s="93" t="s">
        <v>13</v>
      </c>
      <c r="D480" s="93" t="s">
        <v>371</v>
      </c>
      <c r="E480" s="93" t="s">
        <v>97</v>
      </c>
      <c r="F480" s="93"/>
      <c r="G480" s="159">
        <v>1975.9</v>
      </c>
      <c r="H480" s="55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75"/>
      <c r="Y480" s="59"/>
    </row>
    <row r="481" spans="1:25" ht="16.5" outlineLevel="6" thickBot="1">
      <c r="A481" s="5" t="s">
        <v>104</v>
      </c>
      <c r="B481" s="21">
        <v>953</v>
      </c>
      <c r="C481" s="6" t="s">
        <v>13</v>
      </c>
      <c r="D481" s="6" t="s">
        <v>371</v>
      </c>
      <c r="E481" s="6" t="s">
        <v>98</v>
      </c>
      <c r="F481" s="6"/>
      <c r="G481" s="158">
        <f>G482+G483+G484</f>
        <v>93</v>
      </c>
      <c r="H481" s="55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75"/>
      <c r="Y481" s="59"/>
    </row>
    <row r="482" spans="1:25" ht="32.25" outlineLevel="6" thickBot="1">
      <c r="A482" s="88" t="s">
        <v>105</v>
      </c>
      <c r="B482" s="92">
        <v>953</v>
      </c>
      <c r="C482" s="93" t="s">
        <v>13</v>
      </c>
      <c r="D482" s="93" t="s">
        <v>371</v>
      </c>
      <c r="E482" s="93" t="s">
        <v>99</v>
      </c>
      <c r="F482" s="93"/>
      <c r="G482" s="159">
        <v>3</v>
      </c>
      <c r="H482" s="31">
        <f aca="true" t="shared" si="71" ref="H482:X482">H485+H496</f>
        <v>0</v>
      </c>
      <c r="I482" s="31">
        <f t="shared" si="71"/>
        <v>0</v>
      </c>
      <c r="J482" s="31">
        <f t="shared" si="71"/>
        <v>0</v>
      </c>
      <c r="K482" s="31">
        <f t="shared" si="71"/>
        <v>0</v>
      </c>
      <c r="L482" s="31">
        <f t="shared" si="71"/>
        <v>0</v>
      </c>
      <c r="M482" s="31">
        <f t="shared" si="71"/>
        <v>0</v>
      </c>
      <c r="N482" s="31">
        <f t="shared" si="71"/>
        <v>0</v>
      </c>
      <c r="O482" s="31">
        <f t="shared" si="71"/>
        <v>0</v>
      </c>
      <c r="P482" s="31">
        <f t="shared" si="71"/>
        <v>0</v>
      </c>
      <c r="Q482" s="31">
        <f t="shared" si="71"/>
        <v>0</v>
      </c>
      <c r="R482" s="31">
        <f t="shared" si="71"/>
        <v>0</v>
      </c>
      <c r="S482" s="31">
        <f t="shared" si="71"/>
        <v>0</v>
      </c>
      <c r="T482" s="31">
        <f t="shared" si="71"/>
        <v>0</v>
      </c>
      <c r="U482" s="31">
        <f t="shared" si="71"/>
        <v>0</v>
      </c>
      <c r="V482" s="31">
        <f t="shared" si="71"/>
        <v>0</v>
      </c>
      <c r="W482" s="31">
        <f t="shared" si="71"/>
        <v>0</v>
      </c>
      <c r="X482" s="66">
        <f t="shared" si="71"/>
        <v>12003.04085</v>
      </c>
      <c r="Y482" s="59" t="e">
        <f>X482/G476*100</f>
        <v>#DIV/0!</v>
      </c>
    </row>
    <row r="483" spans="1:25" ht="16.5" outlineLevel="6" thickBot="1">
      <c r="A483" s="88" t="s">
        <v>106</v>
      </c>
      <c r="B483" s="92">
        <v>953</v>
      </c>
      <c r="C483" s="93" t="s">
        <v>13</v>
      </c>
      <c r="D483" s="93" t="s">
        <v>371</v>
      </c>
      <c r="E483" s="93" t="s">
        <v>100</v>
      </c>
      <c r="F483" s="93"/>
      <c r="G483" s="159">
        <v>6</v>
      </c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66"/>
      <c r="Y483" s="59"/>
    </row>
    <row r="484" spans="1:25" ht="16.5" outlineLevel="6" thickBot="1">
      <c r="A484" s="88" t="s">
        <v>383</v>
      </c>
      <c r="B484" s="92">
        <v>953</v>
      </c>
      <c r="C484" s="93" t="s">
        <v>13</v>
      </c>
      <c r="D484" s="93" t="s">
        <v>371</v>
      </c>
      <c r="E484" s="93" t="s">
        <v>384</v>
      </c>
      <c r="F484" s="93"/>
      <c r="G484" s="159">
        <v>84</v>
      </c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66"/>
      <c r="Y484" s="59"/>
    </row>
    <row r="485" spans="1:25" ht="19.5" outlineLevel="6" thickBot="1">
      <c r="A485" s="108" t="s">
        <v>44</v>
      </c>
      <c r="B485" s="18">
        <v>953</v>
      </c>
      <c r="C485" s="14" t="s">
        <v>43</v>
      </c>
      <c r="D485" s="39" t="s">
        <v>272</v>
      </c>
      <c r="E485" s="14" t="s">
        <v>5</v>
      </c>
      <c r="F485" s="14"/>
      <c r="G485" s="154">
        <f>G487</f>
        <v>3786</v>
      </c>
      <c r="H485" s="32">
        <f aca="true" t="shared" si="72" ref="H485:X486">H486</f>
        <v>0</v>
      </c>
      <c r="I485" s="32">
        <f t="shared" si="72"/>
        <v>0</v>
      </c>
      <c r="J485" s="32">
        <f t="shared" si="72"/>
        <v>0</v>
      </c>
      <c r="K485" s="32">
        <f t="shared" si="72"/>
        <v>0</v>
      </c>
      <c r="L485" s="32">
        <f t="shared" si="72"/>
        <v>0</v>
      </c>
      <c r="M485" s="32">
        <f t="shared" si="72"/>
        <v>0</v>
      </c>
      <c r="N485" s="32">
        <f t="shared" si="72"/>
        <v>0</v>
      </c>
      <c r="O485" s="32">
        <f t="shared" si="72"/>
        <v>0</v>
      </c>
      <c r="P485" s="32">
        <f t="shared" si="72"/>
        <v>0</v>
      </c>
      <c r="Q485" s="32">
        <f t="shared" si="72"/>
        <v>0</v>
      </c>
      <c r="R485" s="32">
        <f t="shared" si="72"/>
        <v>0</v>
      </c>
      <c r="S485" s="32">
        <f t="shared" si="72"/>
        <v>0</v>
      </c>
      <c r="T485" s="32">
        <f t="shared" si="72"/>
        <v>0</v>
      </c>
      <c r="U485" s="32">
        <f t="shared" si="72"/>
        <v>0</v>
      </c>
      <c r="V485" s="32">
        <f t="shared" si="72"/>
        <v>0</v>
      </c>
      <c r="W485" s="32">
        <f t="shared" si="72"/>
        <v>0</v>
      </c>
      <c r="X485" s="67">
        <f t="shared" si="72"/>
        <v>12003.04085</v>
      </c>
      <c r="Y485" s="59">
        <f>X485/G478*100</f>
        <v>607.4720810769775</v>
      </c>
    </row>
    <row r="486" spans="1:25" ht="16.5" outlineLevel="6" thickBot="1">
      <c r="A486" s="124" t="s">
        <v>40</v>
      </c>
      <c r="B486" s="18">
        <v>953</v>
      </c>
      <c r="C486" s="39" t="s">
        <v>21</v>
      </c>
      <c r="D486" s="39" t="s">
        <v>272</v>
      </c>
      <c r="E486" s="39" t="s">
        <v>5</v>
      </c>
      <c r="F486" s="39"/>
      <c r="G486" s="160">
        <f>G487</f>
        <v>3786</v>
      </c>
      <c r="H486" s="34">
        <f t="shared" si="72"/>
        <v>0</v>
      </c>
      <c r="I486" s="34">
        <f t="shared" si="72"/>
        <v>0</v>
      </c>
      <c r="J486" s="34">
        <f t="shared" si="72"/>
        <v>0</v>
      </c>
      <c r="K486" s="34">
        <f t="shared" si="72"/>
        <v>0</v>
      </c>
      <c r="L486" s="34">
        <f t="shared" si="72"/>
        <v>0</v>
      </c>
      <c r="M486" s="34">
        <f t="shared" si="72"/>
        <v>0</v>
      </c>
      <c r="N486" s="34">
        <f t="shared" si="72"/>
        <v>0</v>
      </c>
      <c r="O486" s="34">
        <f t="shared" si="72"/>
        <v>0</v>
      </c>
      <c r="P486" s="34">
        <f t="shared" si="72"/>
        <v>0</v>
      </c>
      <c r="Q486" s="34">
        <f t="shared" si="72"/>
        <v>0</v>
      </c>
      <c r="R486" s="34">
        <f t="shared" si="72"/>
        <v>0</v>
      </c>
      <c r="S486" s="34">
        <f t="shared" si="72"/>
        <v>0</v>
      </c>
      <c r="T486" s="34">
        <f t="shared" si="72"/>
        <v>0</v>
      </c>
      <c r="U486" s="34">
        <f t="shared" si="72"/>
        <v>0</v>
      </c>
      <c r="V486" s="34">
        <f t="shared" si="72"/>
        <v>0</v>
      </c>
      <c r="W486" s="34">
        <f t="shared" si="72"/>
        <v>0</v>
      </c>
      <c r="X486" s="68">
        <f t="shared" si="72"/>
        <v>12003.04085</v>
      </c>
      <c r="Y486" s="59" t="e">
        <f>X486/G479*100</f>
        <v>#DIV/0!</v>
      </c>
    </row>
    <row r="487" spans="1:25" ht="32.25" outlineLevel="6" thickBot="1">
      <c r="A487" s="112" t="s">
        <v>137</v>
      </c>
      <c r="B487" s="19">
        <v>953</v>
      </c>
      <c r="C487" s="9" t="s">
        <v>21</v>
      </c>
      <c r="D487" s="9" t="s">
        <v>273</v>
      </c>
      <c r="E487" s="9" t="s">
        <v>5</v>
      </c>
      <c r="F487" s="9"/>
      <c r="G487" s="155">
        <f>G488</f>
        <v>3786</v>
      </c>
      <c r="H487" s="26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44"/>
      <c r="X487" s="65">
        <v>12003.04085</v>
      </c>
      <c r="Y487" s="59">
        <f>X487/G480*100</f>
        <v>607.4720810769775</v>
      </c>
    </row>
    <row r="488" spans="1:25" ht="32.25" outlineLevel="6" thickBot="1">
      <c r="A488" s="112" t="s">
        <v>138</v>
      </c>
      <c r="B488" s="19">
        <v>953</v>
      </c>
      <c r="C488" s="11" t="s">
        <v>21</v>
      </c>
      <c r="D488" s="11" t="s">
        <v>274</v>
      </c>
      <c r="E488" s="11" t="s">
        <v>5</v>
      </c>
      <c r="F488" s="11"/>
      <c r="G488" s="156">
        <f>G489</f>
        <v>3786</v>
      </c>
      <c r="H488" s="55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5"/>
      <c r="Y488" s="59"/>
    </row>
    <row r="489" spans="1:25" ht="63.75" outlineLevel="6" thickBot="1">
      <c r="A489" s="114" t="s">
        <v>202</v>
      </c>
      <c r="B489" s="90">
        <v>953</v>
      </c>
      <c r="C489" s="91" t="s">
        <v>21</v>
      </c>
      <c r="D489" s="91" t="s">
        <v>372</v>
      </c>
      <c r="E489" s="91" t="s">
        <v>5</v>
      </c>
      <c r="F489" s="91"/>
      <c r="G489" s="157">
        <f>G490</f>
        <v>3786</v>
      </c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</row>
    <row r="490" spans="1:25" ht="32.25" outlineLevel="6" thickBot="1">
      <c r="A490" s="5" t="s">
        <v>126</v>
      </c>
      <c r="B490" s="21">
        <v>953</v>
      </c>
      <c r="C490" s="6" t="s">
        <v>21</v>
      </c>
      <c r="D490" s="6" t="s">
        <v>372</v>
      </c>
      <c r="E490" s="6" t="s">
        <v>124</v>
      </c>
      <c r="F490" s="6"/>
      <c r="G490" s="158">
        <f>G491</f>
        <v>3786</v>
      </c>
      <c r="H490" s="55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75"/>
      <c r="Y490" s="59"/>
    </row>
    <row r="491" spans="1:25" ht="32.25" outlineLevel="6" thickBot="1">
      <c r="A491" s="88" t="s">
        <v>127</v>
      </c>
      <c r="B491" s="92">
        <v>953</v>
      </c>
      <c r="C491" s="93" t="s">
        <v>21</v>
      </c>
      <c r="D491" s="93" t="s">
        <v>372</v>
      </c>
      <c r="E491" s="93" t="s">
        <v>125</v>
      </c>
      <c r="F491" s="93"/>
      <c r="G491" s="159">
        <v>3786</v>
      </c>
      <c r="H491" s="55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75"/>
      <c r="Y491" s="59"/>
    </row>
    <row r="492" spans="1:25" ht="19.5" outlineLevel="6" thickBot="1">
      <c r="A492" s="48" t="s">
        <v>22</v>
      </c>
      <c r="B492" s="48"/>
      <c r="C492" s="48"/>
      <c r="D492" s="48"/>
      <c r="E492" s="48"/>
      <c r="F492" s="48"/>
      <c r="G492" s="147">
        <f>G382+G14</f>
        <v>606870.701</v>
      </c>
      <c r="H492" s="55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75"/>
      <c r="Y492" s="59"/>
    </row>
    <row r="493" spans="1:25" ht="16.5" outlineLevel="6" thickBot="1">
      <c r="A493" s="1"/>
      <c r="B493" s="22"/>
      <c r="C493" s="1"/>
      <c r="D493" s="1"/>
      <c r="E493" s="1"/>
      <c r="F493" s="1"/>
      <c r="G493" s="1"/>
      <c r="H493" s="55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5"/>
      <c r="Y493" s="59"/>
    </row>
    <row r="494" spans="1:25" ht="16.5" outlineLevel="6" thickBot="1">
      <c r="A494" s="3"/>
      <c r="B494" s="3"/>
      <c r="C494" s="3"/>
      <c r="D494" s="3"/>
      <c r="E494" s="3"/>
      <c r="F494" s="3"/>
      <c r="G494" s="3"/>
      <c r="H494" s="55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75"/>
      <c r="Y494" s="59"/>
    </row>
    <row r="495" spans="8:25" ht="16.5" outlineLevel="6" thickBot="1">
      <c r="H495" s="55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75"/>
      <c r="Y495" s="59"/>
    </row>
    <row r="496" spans="8:25" ht="16.5" outlineLevel="6" thickBot="1">
      <c r="H496" s="32">
        <f aca="true" t="shared" si="73" ref="H496:X496">H497</f>
        <v>0</v>
      </c>
      <c r="I496" s="32">
        <f t="shared" si="73"/>
        <v>0</v>
      </c>
      <c r="J496" s="32">
        <f t="shared" si="73"/>
        <v>0</v>
      </c>
      <c r="K496" s="32">
        <f t="shared" si="73"/>
        <v>0</v>
      </c>
      <c r="L496" s="32">
        <f t="shared" si="73"/>
        <v>0</v>
      </c>
      <c r="M496" s="32">
        <f t="shared" si="73"/>
        <v>0</v>
      </c>
      <c r="N496" s="32">
        <f t="shared" si="73"/>
        <v>0</v>
      </c>
      <c r="O496" s="32">
        <f t="shared" si="73"/>
        <v>0</v>
      </c>
      <c r="P496" s="32">
        <f t="shared" si="73"/>
        <v>0</v>
      </c>
      <c r="Q496" s="32">
        <f t="shared" si="73"/>
        <v>0</v>
      </c>
      <c r="R496" s="32">
        <f t="shared" si="73"/>
        <v>0</v>
      </c>
      <c r="S496" s="32">
        <f t="shared" si="73"/>
        <v>0</v>
      </c>
      <c r="T496" s="32">
        <f t="shared" si="73"/>
        <v>0</v>
      </c>
      <c r="U496" s="32">
        <f t="shared" si="73"/>
        <v>0</v>
      </c>
      <c r="V496" s="32">
        <f t="shared" si="73"/>
        <v>0</v>
      </c>
      <c r="W496" s="32">
        <f t="shared" si="73"/>
        <v>0</v>
      </c>
      <c r="X496" s="67">
        <f t="shared" si="73"/>
        <v>0</v>
      </c>
      <c r="Y496" s="59">
        <v>0</v>
      </c>
    </row>
    <row r="497" spans="8:25" ht="15.75" outlineLevel="6">
      <c r="H497" s="26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44"/>
      <c r="X497" s="65">
        <v>0</v>
      </c>
      <c r="Y497" s="59">
        <v>0</v>
      </c>
    </row>
    <row r="498" spans="8:25" ht="18.75">
      <c r="H498" s="38" t="e">
        <f>#REF!+#REF!+H388+H14</f>
        <v>#REF!</v>
      </c>
      <c r="I498" s="38" t="e">
        <f>#REF!+#REF!+I388+I14</f>
        <v>#REF!</v>
      </c>
      <c r="J498" s="38" t="e">
        <f>#REF!+#REF!+J388+J14</f>
        <v>#REF!</v>
      </c>
      <c r="K498" s="38" t="e">
        <f>#REF!+#REF!+K388+K14</f>
        <v>#REF!</v>
      </c>
      <c r="L498" s="38" t="e">
        <f>#REF!+#REF!+L388+L14</f>
        <v>#REF!</v>
      </c>
      <c r="M498" s="38" t="e">
        <f>#REF!+#REF!+M388+M14</f>
        <v>#REF!</v>
      </c>
      <c r="N498" s="38" t="e">
        <f>#REF!+#REF!+N388+N14</f>
        <v>#REF!</v>
      </c>
      <c r="O498" s="38" t="e">
        <f>#REF!+#REF!+O388+O14</f>
        <v>#REF!</v>
      </c>
      <c r="P498" s="38" t="e">
        <f>#REF!+#REF!+P388+P14</f>
        <v>#REF!</v>
      </c>
      <c r="Q498" s="38" t="e">
        <f>#REF!+#REF!+Q388+Q14</f>
        <v>#REF!</v>
      </c>
      <c r="R498" s="38" t="e">
        <f>#REF!+#REF!+R388+R14</f>
        <v>#REF!</v>
      </c>
      <c r="S498" s="38" t="e">
        <f>#REF!+#REF!+S388+S14</f>
        <v>#REF!</v>
      </c>
      <c r="T498" s="38" t="e">
        <f>#REF!+#REF!+T388+T14</f>
        <v>#REF!</v>
      </c>
      <c r="U498" s="38" t="e">
        <f>#REF!+#REF!+U388+U14</f>
        <v>#REF!</v>
      </c>
      <c r="V498" s="38" t="e">
        <f>#REF!+#REF!+V388+V14</f>
        <v>#REF!</v>
      </c>
      <c r="W498" s="38" t="e">
        <f>#REF!+#REF!+W388+W14</f>
        <v>#REF!</v>
      </c>
      <c r="X498" s="76" t="e">
        <f>#REF!+#REF!+X388+X14</f>
        <v>#REF!</v>
      </c>
      <c r="Y498" s="56" t="e">
        <f>X498/G492*100</f>
        <v>#REF!</v>
      </c>
    </row>
    <row r="499" spans="8:23" ht="15.75"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8:23" ht="15.75"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</sheetData>
  <sheetProtection/>
  <autoFilter ref="A13:G492"/>
  <mergeCells count="8">
    <mergeCell ref="A11:V11"/>
    <mergeCell ref="A10:V10"/>
    <mergeCell ref="B2:F2"/>
    <mergeCell ref="B3:F3"/>
    <mergeCell ref="B4:F4"/>
    <mergeCell ref="B6:W6"/>
    <mergeCell ref="B7:W7"/>
    <mergeCell ref="C8:V8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2015-08-26T23:20:48Z</cp:lastPrinted>
  <dcterms:created xsi:type="dcterms:W3CDTF">2008-11-11T04:53:42Z</dcterms:created>
  <dcterms:modified xsi:type="dcterms:W3CDTF">2017-02-20T23:12:34Z</dcterms:modified>
  <cp:category/>
  <cp:version/>
  <cp:contentType/>
  <cp:contentStatus/>
</cp:coreProperties>
</file>